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16.1.9\r2課別フォルダ\02.総務防災課\02財政係(R2)\05　財政庶務（財政通知・財政調査）\02-財政調査\06-財政状況資料集\"/>
    </mc:Choice>
  </mc:AlternateContent>
  <xr:revisionPtr revIDLastSave="0" documentId="13_ncr:1_{223F3F50-7DD3-4799-B541-813B6405741D}" xr6:coauthVersionLast="45" xr6:coauthVersionMax="45" xr10:uidLastSave="{00000000-0000-0000-0000-000000000000}"/>
  <bookViews>
    <workbookView xWindow="-28920" yWindow="1110" windowWidth="29040" windowHeight="15840" firstSheet="3"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U68" i="12"/>
  <c r="T68" i="12"/>
  <c r="Z68" i="12" s="1"/>
  <c r="S68" i="12"/>
  <c r="Y68" i="12" s="1"/>
  <c r="R68" i="12"/>
  <c r="X68" i="12" s="1"/>
  <c r="W68" i="12"/>
  <c r="AU63" i="12"/>
  <c r="AP63" i="12"/>
  <c r="AP23" i="12"/>
  <c r="AA23" i="12"/>
  <c r="V23" i="12"/>
  <c r="Q23" i="12"/>
  <c r="AK32" i="12"/>
  <c r="AK33" i="12"/>
  <c r="V32" i="12"/>
  <c r="Q32" i="12"/>
  <c r="AA32" i="12" s="1"/>
  <c r="V33" i="12"/>
  <c r="Q33" i="12"/>
  <c r="AA31" i="12"/>
  <c r="AA30" i="12"/>
  <c r="AA29" i="12"/>
  <c r="AA28" i="12"/>
  <c r="AA7" i="12"/>
  <c r="AA33"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<sst xmlns="http://schemas.openxmlformats.org/spreadsheetml/2006/main" count="1134" uniqueCount="599">
  <si>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</si>
  <si>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</si>
  <si>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</si>
  <si>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</si>
  <si>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</si>
  <si>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</si>
  <si>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</si>
  <si>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</si>
  <si>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</si>
  <si>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</si>
  <si>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</si>
  <si>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</si>
  <si>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</si>
  <si>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</si>
  <si>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</si>
  <si>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</si>
  <si>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</si>
  <si>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</si>
  <si>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</si>
  <si>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</si>
  <si>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</si>
  <si>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</si>
  <si>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</si>
  <si>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</si>
  <si>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</si>
  <si>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</si>
  <si>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</si>
  <si>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</si>
  <si>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</si>
  <si>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</si>
  <si>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</si>
  <si>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</si>
  <si>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</si>
  <si>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</si>
  <si>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</si>
  <si>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</si>
  <si>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</si>
  <si>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</si>
  <si>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</si>
  <si>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</si>
  <si>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</si>
  <si>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</si>
  <si>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</si>
  <si>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</si>
  <si>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</si>
  <si>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</si>
  <si>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</si>
  <si>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</si>
  <si>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</si>
  <si>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</si>
  <si>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</si>
  <si>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</si>
  <si>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</si>
  <si>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</si>
  <si>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</si>
  <si>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</si>
  <si>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</si>
  <si>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</si>
  <si>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</si>
  <si>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</si>
  <si>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</si>
  <si>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</si>
  <si>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</si>
  <si>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</si>
  <si>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</si>
  <si>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</si>
  <si>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</si>
  <si>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</si>
  <si>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</si>
  <si>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</si>
  <si>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</si>
  <si>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</si>
  <si>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</si>
  <si>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</si>
  <si>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</si>
  <si>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</si>
  <si>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</si>
  <si>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</si>
  <si>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</si>
  <si>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</si>
  <si>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</si>
  <si>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</si>
  <si>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</si>
  <si>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</si>
  <si>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</si>
  <si>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</si>
  <si>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</si>
  <si>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</si>
  <si>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</si>
  <si>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</si>
  <si>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</si>
  <si>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</si>
  <si>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</si>
  <si>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</si>
  <si>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</si>
  <si>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</si>
  <si>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</si>
  <si>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</si>
  <si>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</si>
  <si>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</si>
  <si>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</si>
  <si>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</si>
  <si>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</si>
  <si>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</si>
  <si>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</si>
  <si>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</si>
  <si>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</si>
  <si>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</si>
  <si>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</si>
  <si>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</si>
  <si>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</si>
  <si>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</si>
  <si>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</si>
  <si>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</si>
  <si>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</si>
  <si>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</si>
  <si>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</si>
  <si>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</si>
  <si>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</si>
  <si>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</si>
  <si>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</si>
  <si>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</si>
  <si>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</si>
  <si>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</si>
  <si>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</si>
  <si>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</si>
  <si>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</si>
  <si>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</si>
  <si>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</si>
  <si>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</si>
  <si>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</si>
  <si>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</si>
  <si>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</si>
  <si>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</si>
  <si>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</si>
  <si>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</si>
  <si>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</si>
  <si>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</si>
  <si>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</si>
  <si>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</si>
  <si>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</si>
  <si>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</si>
  <si>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</si>
  <si>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</si>
  <si>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</si>
  <si>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</si>
  <si>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</si>
  <si>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</si>
  <si>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</si>
  <si>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</si>
  <si>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</si>
  <si>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</si>
  <si>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</si>
  <si>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</si>
  <si>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</si>
  <si>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</si>
  <si>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</si>
  <si>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</si>
  <si>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</si>
  <si>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</si>
  <si>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</si>
  <si>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</si>
  <si>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</si>
  <si>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</si>
  <si>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</si>
  <si>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</si>
  <si>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</si>
  <si>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</si>
  <si>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</si>
  <si>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</si>
  <si>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</si>
  <si>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</si>
  <si>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</si>
  <si>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</si>
  <si>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</si>
  <si>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</si>
  <si>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</si>
  <si>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</si>
  <si>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</si>
  <si>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</si>
  <si>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</si>
  <si>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</si>
  <si>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</si>
  <si>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</si>
  <si>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</si>
  <si>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</si>
  <si>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</si>
  <si>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</si>
  <si>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</si>
  <si>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</si>
  <si>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</si>
  <si>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</si>
  <si>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</si>
  <si>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</si>
  <si>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</si>
  <si>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</si>
  <si>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</si>
  <si>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</si>
  <si>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</si>
  <si>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</si>
  <si>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</si>
  <si>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</si>
  <si>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</si>
  <si>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</si>
  <si>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</si>
  <si>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</si>
  <si>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</si>
  <si>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</si>
  <si>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</si>
  <si>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</si>
  <si>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</si>
  <si>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</si>
  <si>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</si>
  <si>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岐阜県御嵩町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</si>
  <si>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</si>
  <si>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</si>
  <si>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</si>
  <si>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</si>
  <si>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</si>
  <si>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</si>
  <si>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</si>
  <si>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</si>
  <si>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</si>
  <si>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</si>
  <si>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</si>
  <si>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</si>
  <si>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</si>
  <si>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</si>
  <si>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</si>
  <si>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</si>
  <si>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</si>
  <si>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</si>
  <si>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</si>
  <si>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</si>
  <si>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</si>
  <si>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</si>
  <si>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</si>
  <si>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</si>
  <si>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</si>
  <si>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</si>
  <si>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</si>
  <si>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</si>
  <si>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</si>
  <si>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</si>
  <si>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</si>
  <si>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</si>
  <si>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</si>
  <si>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</si>
  <si>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</si>
  <si>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</si>
  <si>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</si>
  <si>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</si>
  <si>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</si>
  <si>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</si>
  <si>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</si>
  <si>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</si>
  <si>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</si>
  <si>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</si>
  <si>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</si>
  <si>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</si>
  <si>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</si>
  <si>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</si>
  <si>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</si>
  <si>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</si>
  <si>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</si>
  <si>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</si>
  <si>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</si>
  <si>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</si>
  <si>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</si>
  <si>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</si>
  <si>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</si>
  <si>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</si>
  <si>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</si>
  <si>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</si>
  <si>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</si>
  <si>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</si>
  <si>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</si>
  <si>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</si>
  <si>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</si>
  <si>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</si>
  <si>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</si>
  <si>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</si>
  <si>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</si>
  <si>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</si>
  <si>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</si>
  <si>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</si>
  <si>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</si>
  <si>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</si>
  <si>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</si>
  <si>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</si>
  <si>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</si>
  <si>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</si>
  <si>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</si>
  <si>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</si>
  <si>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</si>
  <si>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</si>
  <si>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</si>
  <si>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</si>
  <si>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</si>
  <si>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</si>
  <si>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</si>
  <si>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</si>
  <si>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</si>
  <si>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</si>
  <si>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</si>
  <si>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</si>
  <si>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</si>
  <si>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</si>
  <si>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</si>
  <si>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</si>
  <si>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</si>
  <si>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</si>
  <si>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</si>
  <si>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</si>
  <si>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</si>
  <si>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</si>
  <si>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</si>
  <si>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</si>
  <si>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</si>
  <si>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</si>
  <si>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</si>
  <si>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</si>
  <si>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</si>
  <si>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</si>
  <si>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</si>
  <si>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</si>
  <si>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</si>
  <si>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</si>
  <si>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</si>
  <si>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</si>
  <si>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</si>
  <si>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</si>
  <si>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</si>
  <si>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</si>
  <si>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</si>
  <si>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</si>
  <si>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</si>
  <si>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</si>
  <si>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</si>
  <si>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</si>
  <si>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</si>
  <si>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</si>
  <si>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</si>
  <si>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</si>
  <si>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</si>
  <si>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</si>
  <si>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</si>
  <si>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</si>
  <si>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</si>
  <si>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</si>
  <si>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</si>
  <si>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</si>
  <si>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</si>
  <si>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</si>
  <si>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</si>
  <si>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</si>
  <si>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</si>
  <si>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</si>
  <si>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</si>
  <si>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</si>
  <si>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</si>
  <si>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</si>
  <si>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</si>
  <si>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</si>
  <si>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</si>
  <si>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</si>
  <si>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</si>
  <si>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岐阜県御嵩町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</si>
  <si>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</si>
  <si>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</si>
  <si>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</si>
  <si>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</si>
  <si>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</si>
  <si>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</si>
  <si>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</si>
  <si>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</si>
  <si>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</si>
  <si>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</si>
  <si>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</si>
  <si>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</si>
  <si>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</si>
  <si>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</si>
  <si>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</si>
  <si>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</si>
  <si>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</si>
  <si>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</si>
  <si>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</si>
  <si>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</si>
  <si>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</si>
  <si>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</si>
  <si>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</si>
  <si>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</si>
  <si>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</si>
  <si>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</si>
  <si>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</si>
  <si>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</si>
  <si>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</si>
  <si>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</si>
  <si>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</si>
  <si>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</si>
  <si>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</si>
  <si>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</si>
  <si>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</si>
  <si>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</si>
  <si>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</si>
  <si>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</si>
  <si>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</si>
  <si>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</si>
  <si>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</si>
  <si>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</si>
  <si>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</si>
  <si>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</si>
  <si>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</si>
  <si>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</si>
  <si>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</si>
  <si>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</si>
  <si>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</si>
  <si>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</si>
  <si>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</si>
  <si>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</si>
  <si>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</si>
  <si>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</si>
  <si>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</si>
  <si>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</si>
  <si>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</si>
  <si>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</si>
  <si>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</si>
  <si>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</si>
  <si>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</si>
  <si>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</si>
  <si>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</si>
  <si>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</si>
  <si>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</si>
  <si>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</si>
  <si>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</si>
  <si>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</si>
  <si>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</si>
  <si>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</si>
  <si>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</si>
  <si>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</si>
  <si>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</si>
  <si>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</si>
  <si>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</si>
  <si>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</si>
  <si>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</si>
  <si>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</si>
  <si>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</si>
  <si>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</si>
  <si>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</si>
  <si>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</si>
  <si>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</si>
  <si>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</si>
  <si>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</si>
  <si>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</si>
  <si>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</si>
  <si>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</si>
  <si>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</si>
  <si>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</si>
  <si>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</si>
  <si>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</si>
  <si>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</si>
  <si>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</si>
  <si>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</si>
  <si>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</si>
  <si>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</si>
  <si>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</si>
  <si>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</si>
  <si>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</si>
  <si>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</si>
  <si>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</si>
  <si>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</si>
  <si>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</si>
  <si>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</si>
  <si>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</si>
  <si>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</si>
  <si>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</si>
  <si>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</si>
  <si>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</si>
  <si>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</si>
  <si>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</si>
  <si>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</si>
  <si>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</si>
  <si>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</si>
  <si>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</si>
  <si>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</si>
  <si>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</si>
  <si>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</si>
  <si>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</si>
  <si>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</si>
  <si>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</si>
  <si>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</si>
  <si>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</si>
  <si>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</si>
  <si>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</si>
  <si>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</si>
  <si>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</si>
  <si>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</si>
  <si>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</si>
  <si>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</si>
  <si>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</si>
  <si>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</si>
  <si>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</si>
  <si>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</si>
  <si>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</si>
  <si>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</si>
  <si>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</si>
  <si>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</si>
  <si>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</si>
  <si>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</si>
  <si>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</si>
  <si>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</si>
  <si>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</si>
  <si>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</si>
  <si>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</si>
  <si>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</si>
  <si>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</si>
  <si>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</si>
  <si>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</si>
  <si>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</si>
  <si>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</si>
  <si>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</si>
  <si>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</si>
  <si>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</si>
  <si>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</si>
  <si>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</si>
  <si>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</si>
  <si>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</si>
  <si>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</si>
  <si>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</si>
  <si>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</si>
  <si>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</si>
  <si>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</si>
  <si>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</si>
  <si>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</si>
  <si>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</si>
  <si>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</si>
  <si>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</si>
  <si>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</si>
  <si>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</si>
  <si>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</si>
  <si>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</si>
  <si>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</si>
  <si>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</si>
  <si>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</si>
  <si>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</si>
  <si>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</si>
  <si>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</si>
  <si>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</si>
  <si>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</si>
  <si>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</si>
  <si>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</si>
  <si>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</si>
  <si>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</si>
  <si>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</si>
  <si>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</si>
  <si>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</si>
  <si>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</si>
  <si>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</si>
  <si>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</si>
  <si>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</si>
  <si>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</si>
  <si>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</si>
  <si>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</si>
  <si>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</si>
  <si>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</si>
  <si>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</si>
  <si>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</si>
  <si>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</si>
  <si>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</si>
  <si>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</si>
  <si>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</si>
  <si>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</si>
  <si>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</si>
  <si>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</si>
  <si>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</si>
  <si>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</si>
  <si>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</si>
  <si>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</si>
  <si>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</si>
  <si>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</si>
  <si>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</si>
  <si>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</si>
  <si>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</si>
  <si>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基金から164百万円繰入</t>
    <phoneticPr fontId="2"/>
  </si>
  <si>
    <t>-</t>
    <phoneticPr fontId="2"/>
  </si>
  <si>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</si>
  <si>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</si>
  <si>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</si>
  <si>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</si>
  <si>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</si>
  <si>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</si>
  <si>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</si>
  <si>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</si>
  <si>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</si>
  <si>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可茂公設卸売市場組合</t>
    <rPh sb="0" eb="2">
      <t>カモ</t>
    </rPh>
    <rPh sb="2" eb="4">
      <t>コウセツ</t>
    </rPh>
    <rPh sb="4" eb="6">
      <t>オロシウリ</t>
    </rPh>
    <rPh sb="6" eb="8">
      <t>イチバ</t>
    </rPh>
    <rPh sb="8" eb="10">
      <t>クミアイ</t>
    </rPh>
    <phoneticPr fontId="2"/>
  </si>
  <si>
    <t>基金から254百万円繰入</t>
    <phoneticPr fontId="2"/>
  </si>
  <si>
    <t>基金から2348百万円繰入</t>
    <phoneticPr fontId="2"/>
  </si>
  <si>
    <t>御嵩町土地開発公社</t>
    <rPh sb="0" eb="3">
      <t>ミタケチョウ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</si>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</sst>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ECA4-4CA9-944F-6DF7D0017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144616</c:v>
                </c:pt>
                <c:pt idx="1">
                  <c:v>131801</c:v>
                </c:pt>
                <c:pt idx="2">
                  <c:v>39720</c:v>
                </c:pt>
                <c:pt idx="3">
                  <c:v>111410</c:v>
                </c:pt>
                <c:pt idx="4">
                  <c:v>138184</c:v>
                </c:pt>
              </c:numCache>
            </c:numRef>
          </c:val>
          <c:smooth val="0"/>
          <c:extLst>
            <c:ext xmlns:c16="http://schemas.microsoft.com/office/drawing/2014/chart" uri="{C3380CC4-5D6E-409C-BE32-E72D297353CC}">
              <c16:uniqueId val="{00000001-ECA4-4CA9-944F-6DF7D0017A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4.0599999999999996</c:v>
                </c:pt>
                <c:pt idx="1">
                  <c:v>3.36</c:v>
                </c:pt>
                <c:pt idx="2">
                  <c:v>3.3</c:v>
                </c:pt>
                <c:pt idx="3">
                  <c:v>3.95</c:v>
                </c:pt>
                <c:pt idx="4">
                  <c:v>4.3499999999999996</c:v>
                </c:pt>
              </c:numCache>
            </c:numRef>
          </c:val>
          <c:extLst>
            <c:ext xmlns:c16="http://schemas.microsoft.com/office/drawing/2014/chart" uri="{C3380CC4-5D6E-409C-BE32-E72D297353CC}">
              <c16:uniqueId val="{00000000-57E8-43D8-AFEF-1A279690BB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36.53</c:v>
                </c:pt>
                <c:pt idx="1">
                  <c:v>37.89</c:v>
                </c:pt>
                <c:pt idx="2">
                  <c:v>37.71</c:v>
                </c:pt>
                <c:pt idx="3">
                  <c:v>37.549999999999997</c:v>
                </c:pt>
                <c:pt idx="4">
                  <c:v>37.39</c:v>
                </c:pt>
              </c:numCache>
            </c:numRef>
          </c:val>
          <c:extLst>
            <c:ext xmlns:c16="http://schemas.microsoft.com/office/drawing/2014/chart" uri="{C3380CC4-5D6E-409C-BE32-E72D297353CC}">
              <c16:uniqueId val="{00000001-57E8-43D8-AFEF-1A279690BB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3.53</c:v>
                </c:pt>
                <c:pt idx="1">
                  <c:v>0.28999999999999998</c:v>
                </c:pt>
                <c:pt idx="2">
                  <c:v>-0.04</c:v>
                </c:pt>
                <c:pt idx="3">
                  <c:v>0.68</c:v>
                </c:pt>
                <c:pt idx="4">
                  <c:v>0.55000000000000004</c:v>
                </c:pt>
              </c:numCache>
            </c:numRef>
          </c:val>
          <c:smooth val="0"/>
          <c:extLst>
            <c:ext xmlns:c16="http://schemas.microsoft.com/office/drawing/2014/chart" uri="{C3380CC4-5D6E-409C-BE32-E72D297353CC}">
              <c16:uniqueId val="{00000002-57E8-43D8-AFEF-1A279690BB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DF-4261-BFD1-A68DAE4BEE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DF-4261-BFD1-A68DAE4BEE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DF-4261-BFD1-A68DAE4BEED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0.1</c:v>
                </c:pt>
                <c:pt idx="6">
                  <c:v>#N/A</c:v>
                </c:pt>
                <c:pt idx="7">
                  <c:v>0</c:v>
                </c:pt>
                <c:pt idx="8">
                  <c:v>#N/A</c:v>
                </c:pt>
                <c:pt idx="9">
                  <c:v>0.03</c:v>
                </c:pt>
              </c:numCache>
            </c:numRef>
          </c:val>
          <c:extLst>
            <c:ext xmlns:c16="http://schemas.microsoft.com/office/drawing/2014/chart" uri="{C3380CC4-5D6E-409C-BE32-E72D297353CC}">
              <c16:uniqueId val="{00000003-3EDF-4261-BFD1-A68DAE4BEE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0.13</c:v>
                </c:pt>
                <c:pt idx="4">
                  <c:v>#N/A</c:v>
                </c:pt>
                <c:pt idx="5">
                  <c:v>0.13</c:v>
                </c:pt>
                <c:pt idx="6">
                  <c:v>#N/A</c:v>
                </c:pt>
                <c:pt idx="7">
                  <c:v>0.14000000000000001</c:v>
                </c:pt>
                <c:pt idx="8">
                  <c:v>#N/A</c:v>
                </c:pt>
                <c:pt idx="9">
                  <c:v>0.12</c:v>
                </c:pt>
              </c:numCache>
            </c:numRef>
          </c:val>
          <c:extLst>
            <c:ext xmlns:c16="http://schemas.microsoft.com/office/drawing/2014/chart" uri="{C3380CC4-5D6E-409C-BE32-E72D297353CC}">
              <c16:uniqueId val="{00000004-3EDF-4261-BFD1-A68DAE4BEE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1.85</c:v>
                </c:pt>
                <c:pt idx="4">
                  <c:v>#N/A</c:v>
                </c:pt>
                <c:pt idx="5">
                  <c:v>1.31</c:v>
                </c:pt>
                <c:pt idx="6">
                  <c:v>#N/A</c:v>
                </c:pt>
                <c:pt idx="7">
                  <c:v>1.1299999999999999</c:v>
                </c:pt>
                <c:pt idx="8">
                  <c:v>#N/A</c:v>
                </c:pt>
                <c:pt idx="9">
                  <c:v>0.55000000000000004</c:v>
                </c:pt>
              </c:numCache>
            </c:numRef>
          </c:val>
          <c:extLst>
            <c:ext xmlns:c16="http://schemas.microsoft.com/office/drawing/2014/chart" uri="{C3380CC4-5D6E-409C-BE32-E72D297353CC}">
              <c16:uniqueId val="{00000005-3EDF-4261-BFD1-A68DAE4BEED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0.61</c:v>
                </c:pt>
                <c:pt idx="4">
                  <c:v>#N/A</c:v>
                </c:pt>
                <c:pt idx="5">
                  <c:v>0.65</c:v>
                </c:pt>
                <c:pt idx="6">
                  <c:v>#N/A</c:v>
                </c:pt>
                <c:pt idx="7">
                  <c:v>4.1399999999999997</c:v>
                </c:pt>
                <c:pt idx="8">
                  <c:v>#N/A</c:v>
                </c:pt>
                <c:pt idx="9">
                  <c:v>2.0699999999999998</c:v>
                </c:pt>
              </c:numCache>
            </c:numRef>
          </c:val>
          <c:extLst>
            <c:ext xmlns:c16="http://schemas.microsoft.com/office/drawing/2014/chart" uri="{C3380CC4-5D6E-409C-BE32-E72D297353CC}">
              <c16:uniqueId val="{00000006-3EDF-4261-BFD1-A68DAE4BEED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0.61</c:v>
                </c:pt>
                <c:pt idx="2">
                  <c:v>#N/A</c:v>
                </c:pt>
                <c:pt idx="3">
                  <c:v>0.36</c:v>
                </c:pt>
                <c:pt idx="4">
                  <c:v>#N/A</c:v>
                </c:pt>
                <c:pt idx="5">
                  <c:v>0.92</c:v>
                </c:pt>
                <c:pt idx="6">
                  <c:v>#N/A</c:v>
                </c:pt>
                <c:pt idx="7">
                  <c:v>1.41</c:v>
                </c:pt>
                <c:pt idx="8">
                  <c:v>#N/A</c:v>
                </c:pt>
                <c:pt idx="9">
                  <c:v>2.61</c:v>
                </c:pt>
              </c:numCache>
            </c:numRef>
          </c:val>
          <c:extLst>
            <c:ext xmlns:c16="http://schemas.microsoft.com/office/drawing/2014/chart" uri="{C3380CC4-5D6E-409C-BE32-E72D297353CC}">
              <c16:uniqueId val="{00000007-3EDF-4261-BFD1-A68DAE4BEE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c:v>
                </c:pt>
                <c:pt idx="2">
                  <c:v>#N/A</c:v>
                </c:pt>
                <c:pt idx="3">
                  <c:v>3.35</c:v>
                </c:pt>
                <c:pt idx="4">
                  <c:v>#N/A</c:v>
                </c:pt>
                <c:pt idx="5">
                  <c:v>3.29</c:v>
                </c:pt>
                <c:pt idx="6">
                  <c:v>#N/A</c:v>
                </c:pt>
                <c:pt idx="7">
                  <c:v>3.94</c:v>
                </c:pt>
                <c:pt idx="8">
                  <c:v>#N/A</c:v>
                </c:pt>
                <c:pt idx="9">
                  <c:v>4.3499999999999996</c:v>
                </c:pt>
              </c:numCache>
            </c:numRef>
          </c:val>
          <c:extLst>
            <c:ext xmlns:c16="http://schemas.microsoft.com/office/drawing/2014/chart" uri="{C3380CC4-5D6E-409C-BE32-E72D297353CC}">
              <c16:uniqueId val="{00000008-3EDF-4261-BFD1-A68DAE4BEE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6.75</c:v>
                </c:pt>
                <c:pt idx="2">
                  <c:v>#N/A</c:v>
                </c:pt>
                <c:pt idx="3">
                  <c:v>6.51</c:v>
                </c:pt>
                <c:pt idx="4">
                  <c:v>#N/A</c:v>
                </c:pt>
                <c:pt idx="5">
                  <c:v>8.15</c:v>
                </c:pt>
                <c:pt idx="6">
                  <c:v>#N/A</c:v>
                </c:pt>
                <c:pt idx="7">
                  <c:v>7.44</c:v>
                </c:pt>
                <c:pt idx="8">
                  <c:v>#N/A</c:v>
                </c:pt>
                <c:pt idx="9">
                  <c:v>8.64</c:v>
                </c:pt>
              </c:numCache>
            </c:numRef>
          </c:val>
          <c:extLst>
            <c:ext xmlns:c16="http://schemas.microsoft.com/office/drawing/2014/chart" uri="{C3380CC4-5D6E-409C-BE32-E72D297353CC}">
              <c16:uniqueId val="{00000009-3EDF-4261-BFD1-A68DAE4BEE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647</c:v>
                </c:pt>
                <c:pt idx="5">
                  <c:v>650</c:v>
                </c:pt>
                <c:pt idx="8">
                  <c:v>644</c:v>
                </c:pt>
                <c:pt idx="11">
                  <c:v>654</c:v>
                </c:pt>
                <c:pt idx="14">
                  <c:v>652</c:v>
                </c:pt>
              </c:numCache>
            </c:numRef>
          </c:val>
          <c:extLst>
            <c:ext xmlns:c16="http://schemas.microsoft.com/office/drawing/2014/chart" uri="{C3380CC4-5D6E-409C-BE32-E72D297353CC}">
              <c16:uniqueId val="{00000000-C487-4D93-BE08-2A58C2CFB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7-4D93-BE08-2A58C2CFB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C487-4D93-BE08-2A58C2CFB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47</c:v>
                </c:pt>
                <c:pt idx="6">
                  <c:v>50</c:v>
                </c:pt>
                <c:pt idx="9">
                  <c:v>37</c:v>
                </c:pt>
                <c:pt idx="12">
                  <c:v>48</c:v>
                </c:pt>
              </c:numCache>
            </c:numRef>
          </c:val>
          <c:extLst>
            <c:ext xmlns:c16="http://schemas.microsoft.com/office/drawing/2014/chart" uri="{C3380CC4-5D6E-409C-BE32-E72D297353CC}">
              <c16:uniqueId val="{00000003-C487-4D93-BE08-2A58C2CFB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438</c:v>
                </c:pt>
                <c:pt idx="3">
                  <c:v>441</c:v>
                </c:pt>
                <c:pt idx="6">
                  <c:v>444</c:v>
                </c:pt>
                <c:pt idx="9">
                  <c:v>355</c:v>
                </c:pt>
                <c:pt idx="12">
                  <c:v>361</c:v>
                </c:pt>
              </c:numCache>
            </c:numRef>
          </c:val>
          <c:extLst>
            <c:ext xmlns:c16="http://schemas.microsoft.com/office/drawing/2014/chart" uri="{C3380CC4-5D6E-409C-BE32-E72D297353CC}">
              <c16:uniqueId val="{00000004-C487-4D93-BE08-2A58C2CFB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7-4D93-BE08-2A58C2CFB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7-4D93-BE08-2A58C2CFB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415</c:v>
                </c:pt>
                <c:pt idx="3">
                  <c:v>426</c:v>
                </c:pt>
                <c:pt idx="6">
                  <c:v>479</c:v>
                </c:pt>
                <c:pt idx="9">
                  <c:v>477</c:v>
                </c:pt>
                <c:pt idx="12">
                  <c:v>473</c:v>
                </c:pt>
              </c:numCache>
            </c:numRef>
          </c:val>
          <c:extLst>
            <c:ext xmlns:c16="http://schemas.microsoft.com/office/drawing/2014/chart" uri="{C3380CC4-5D6E-409C-BE32-E72D297353CC}">
              <c16:uniqueId val="{00000007-C487-4D93-BE08-2A58C2CFBC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265</c:v>
                </c:pt>
                <c:pt idx="2">
                  <c:v>#N/A</c:v>
                </c:pt>
                <c:pt idx="3">
                  <c:v>#N/A</c:v>
                </c:pt>
                <c:pt idx="4">
                  <c:v>273</c:v>
                </c:pt>
                <c:pt idx="5">
                  <c:v>#N/A</c:v>
                </c:pt>
                <c:pt idx="6">
                  <c:v>#N/A</c:v>
                </c:pt>
                <c:pt idx="7">
                  <c:v>338</c:v>
                </c:pt>
                <c:pt idx="8">
                  <c:v>#N/A</c:v>
                </c:pt>
                <c:pt idx="9">
                  <c:v>#N/A</c:v>
                </c:pt>
                <c:pt idx="10">
                  <c:v>224</c:v>
                </c:pt>
                <c:pt idx="11">
                  <c:v>#N/A</c:v>
                </c:pt>
                <c:pt idx="12">
                  <c:v>#N/A</c:v>
                </c:pt>
                <c:pt idx="13">
                  <c:v>239</c:v>
                </c:pt>
                <c:pt idx="14">
                  <c:v>#N/A</c:v>
                </c:pt>
              </c:numCache>
            </c:numRef>
          </c:val>
          <c:smooth val="0"/>
          <c:extLst>
            <c:ext xmlns:c16="http://schemas.microsoft.com/office/drawing/2014/chart" uri="{C3380CC4-5D6E-409C-BE32-E72D297353CC}">
              <c16:uniqueId val="{00000008-C487-4D93-BE08-2A58C2CFBC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7506</c:v>
                </c:pt>
                <c:pt idx="5">
                  <c:v>7650</c:v>
                </c:pt>
                <c:pt idx="8">
                  <c:v>7532</c:v>
                </c:pt>
                <c:pt idx="11">
                  <c:v>7474</c:v>
                </c:pt>
                <c:pt idx="14">
                  <c:v>7321</c:v>
                </c:pt>
              </c:numCache>
            </c:numRef>
          </c:val>
          <c:extLst>
            <c:ext xmlns:c16="http://schemas.microsoft.com/office/drawing/2014/chart" uri="{C3380CC4-5D6E-409C-BE32-E72D297353CC}">
              <c16:uniqueId val="{00000000-AE08-400A-BCCE-5BD3C9081E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08-400A-BCCE-5BD3C9081E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3649</c:v>
                </c:pt>
                <c:pt idx="5">
                  <c:v>4102</c:v>
                </c:pt>
                <c:pt idx="8">
                  <c:v>4349</c:v>
                </c:pt>
                <c:pt idx="11">
                  <c:v>4561</c:v>
                </c:pt>
                <c:pt idx="14">
                  <c:v>4827</c:v>
                </c:pt>
              </c:numCache>
            </c:numRef>
          </c:val>
          <c:extLst>
            <c:ext xmlns:c16="http://schemas.microsoft.com/office/drawing/2014/chart" uri="{C3380CC4-5D6E-409C-BE32-E72D297353CC}">
              <c16:uniqueId val="{00000002-AE08-400A-BCCE-5BD3C9081E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8-400A-BCCE-5BD3C9081E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8-400A-BCCE-5BD3C9081E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8-400A-BCCE-5BD3C9081E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1071</c:v>
                </c:pt>
                <c:pt idx="3">
                  <c:v>1081</c:v>
                </c:pt>
                <c:pt idx="6">
                  <c:v>1067</c:v>
                </c:pt>
                <c:pt idx="9">
                  <c:v>998</c:v>
                </c:pt>
                <c:pt idx="12">
                  <c:v>1015</c:v>
                </c:pt>
              </c:numCache>
            </c:numRef>
          </c:val>
          <c:extLst>
            <c:ext xmlns:c16="http://schemas.microsoft.com/office/drawing/2014/chart" uri="{C3380CC4-5D6E-409C-BE32-E72D297353CC}">
              <c16:uniqueId val="{00000006-AE08-400A-BCCE-5BD3C9081E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c:v>
                </c:pt>
                <c:pt idx="3">
                  <c:v>217</c:v>
                </c:pt>
                <c:pt idx="6">
                  <c:v>194</c:v>
                </c:pt>
                <c:pt idx="9">
                  <c:v>375</c:v>
                </c:pt>
                <c:pt idx="12">
                  <c:v>396</c:v>
                </c:pt>
              </c:numCache>
            </c:numRef>
          </c:val>
          <c:extLst>
            <c:ext xmlns:c16="http://schemas.microsoft.com/office/drawing/2014/chart" uri="{C3380CC4-5D6E-409C-BE32-E72D297353CC}">
              <c16:uniqueId val="{00000007-AE08-400A-BCCE-5BD3C9081E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5130</c:v>
                </c:pt>
                <c:pt idx="3">
                  <c:v>4979</c:v>
                </c:pt>
                <c:pt idx="6">
                  <c:v>4788</c:v>
                </c:pt>
                <c:pt idx="9">
                  <c:v>4679</c:v>
                </c:pt>
                <c:pt idx="12">
                  <c:v>4012</c:v>
                </c:pt>
              </c:numCache>
            </c:numRef>
          </c:val>
          <c:extLst>
            <c:ext xmlns:c16="http://schemas.microsoft.com/office/drawing/2014/chart" uri="{C3380CC4-5D6E-409C-BE32-E72D297353CC}">
              <c16:uniqueId val="{00000008-AE08-400A-BCCE-5BD3C9081E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c:v>
                </c:pt>
                <c:pt idx="3">
                  <c:v>43</c:v>
                </c:pt>
                <c:pt idx="6">
                  <c:v>34</c:v>
                </c:pt>
                <c:pt idx="9">
                  <c:v>26</c:v>
                </c:pt>
                <c:pt idx="12">
                  <c:v>17</c:v>
                </c:pt>
              </c:numCache>
            </c:numRef>
          </c:val>
          <c:extLst>
            <c:ext xmlns:c16="http://schemas.microsoft.com/office/drawing/2014/chart" uri="{C3380CC4-5D6E-409C-BE32-E72D297353CC}">
              <c16:uniqueId val="{00000009-AE08-400A-BCCE-5BD3C9081E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4789</c:v>
                </c:pt>
                <c:pt idx="3">
                  <c:v>5254</c:v>
                </c:pt>
                <c:pt idx="6">
                  <c:v>5195</c:v>
                </c:pt>
                <c:pt idx="9">
                  <c:v>5160</c:v>
                </c:pt>
                <c:pt idx="12">
                  <c:v>5322</c:v>
                </c:pt>
              </c:numCache>
            </c:numRef>
          </c:val>
          <c:extLst>
            <c:ext xmlns:c16="http://schemas.microsoft.com/office/drawing/2014/chart" uri="{C3380CC4-5D6E-409C-BE32-E72D297353CC}">
              <c16:uniqueId val="{0000000A-AE08-400A-BCCE-5BD3C9081E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08-400A-BCCE-5BD3C9081E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1711</c:v>
                </c:pt>
                <c:pt idx="1">
                  <c:v>1712</c:v>
                </c:pt>
                <c:pt idx="2">
                  <c:v>1717</c:v>
                </c:pt>
              </c:numCache>
            </c:numRef>
          </c:val>
          <c:extLst>
            <c:ext xmlns:c16="http://schemas.microsoft.com/office/drawing/2014/chart" uri="{C3380CC4-5D6E-409C-BE32-E72D297353CC}">
              <c16:uniqueId val="{00000000-8419-4F80-A7E6-243D6B27E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514</c:v>
                </c:pt>
                <c:pt idx="1">
                  <c:v>504</c:v>
                </c:pt>
                <c:pt idx="2">
                  <c:v>505</c:v>
                </c:pt>
              </c:numCache>
            </c:numRef>
          </c:val>
          <c:extLst>
            <c:ext xmlns:c16="http://schemas.microsoft.com/office/drawing/2014/chart" uri="{C3380CC4-5D6E-409C-BE32-E72D297353CC}">
              <c16:uniqueId val="{00000001-8419-4F80-A7E6-243D6B27E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1754</c:v>
                </c:pt>
                <c:pt idx="1">
                  <c:v>1923</c:v>
                </c:pt>
                <c:pt idx="2">
                  <c:v>2112</c:v>
                </c:pt>
              </c:numCache>
            </c:numRef>
          </c:val>
          <c:extLst>
            <c:ext xmlns:c16="http://schemas.microsoft.com/office/drawing/2014/chart" uri="{C3380CC4-5D6E-409C-BE32-E72D297353CC}">
              <c16:uniqueId val="{00000002-8419-4F80-A7E6-243D6B27E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公営企業債の元利償還金に対する繰入金が前年比で＋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百万円であるが、これは、下水道事業費の増に伴うものである。</a:t>
          </a:r>
        </a:p>
        <a:p>
          <a:r>
            <a:rPr kumimoji="1" lang="ja-JP" altLang="en-US" sz="1400">
              <a:latin typeface="ＭＳ ゴシック" pitchFamily="49" charset="-128"/>
              <a:ea typeface="ＭＳ ゴシック" pitchFamily="49" charset="-128"/>
            </a:rPr>
            <a:t>　組合等地方債の元利償還金に対する負担金等は前年比で＋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百万円の増となった。可茂衛生施設利用組合の新火葬場建設分の増に伴うものである。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p>
        <a:p>
          <a:r>
            <a:rPr kumimoji="1" lang="ja-JP" altLang="en-US" sz="1400">
              <a:latin typeface="ＭＳ ゴシック" pitchFamily="49" charset="-128"/>
              <a:ea typeface="ＭＳ ゴシック" pitchFamily="49" charset="-128"/>
            </a:rPr>
            <a:t>　一般会計の地方債現在高は学校の空調設備整備事業や防災行政無線のデジタル化事業に充てる地方債の発行などにより増加した。また今後も新庁舎整備事業の進捗により借入は増加傾向となる見込みである。</a:t>
          </a:r>
        </a:p>
        <a:p>
          <a:r>
            <a:rPr kumimoji="1" lang="ja-JP" altLang="en-US" sz="1400">
              <a:latin typeface="ＭＳ ゴシック" pitchFamily="49" charset="-128"/>
              <a:ea typeface="ＭＳ ゴシック" pitchFamily="49" charset="-128"/>
            </a:rPr>
            <a:t>　公営企業債等繰入見込額は、下水道事業における地方債現在高が年々減少しており、これまでの減少傾向が継続していくものと思われる。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p>
        <a:p>
          <a:r>
            <a:rPr kumimoji="1" lang="ja-JP" altLang="en-US" sz="1400">
              <a:latin typeface="ＭＳ ゴシック" pitchFamily="49" charset="-128"/>
              <a:ea typeface="ＭＳ ゴシック" pitchFamily="49" charset="-128"/>
            </a:rPr>
            <a:t>　充当可能基金は、新庁舎等整備に向けて目的基金の積み立てを継続しており、基金残高は過去最大となっている。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基金全体は増加傾向にあるが、これは新庁舎等整備事業に備え、特定目的基金の積み立てを継続していることによるものである。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新庁舎等整備事業の建設事業が本格化する将来に備え、建設事業に着手するまでは、庁舎整備基金への積立を継続していく。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財政調整基金は、新庁舎等整備に係る設計費等が通常予算に与える影響を緩和するため、設計等が本格化するまでは、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引き続き現在と同水準を維持していく。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庁舎整備基金：庁舎の建設又は大規模な改修に必要な経費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庁舎整備基金：現在、新庁舎の建設に向けて準備を進めており、毎年定期的に基金を積み立てているため。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庁舎整備基金：新庁舎建設事業に着手するまで、基金を積み増ししていく。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福祉向上基金：必要な福祉事業に充当するほか、児童館の建設に向けて基金を積み増ししていく。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概ね前年と同水準で推移するように、決算剰余金の積み立てや取り崩しを行っているため、ほぼ同額となった。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新庁舎等整備事業などの進捗に応じて必要な範囲内で財政調整基金を取り崩し、大規模事業が与える通常予算上の影響を緩和していきたい。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また、突発的な情勢の変化等にも対応できるよう、適正な水準を検討し、一定金額の残高は維持していく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公債費の増加に対応するため、残高が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減債基金の残高は、他市町村と比べて高い水準にあり、今後の取り扱いの方向性を検討していく。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財政力指数は、概ね同水準を維持しており、財政力基盤は比較的安定している。類似団体平均より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0.17pt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上回っているが、町内の工業団地企業の設備投資の増加による固定資産税の増収などに期待し、安定的な歳入の確保に努めたい。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経常収支比率は前年比で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+2.6pt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。歳入の経常一般財源では、地方交付税や地方消費税交付金の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などにより、経常一般財源の総額で前年と比較して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歳出では、主に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下水道事業に対する負担金、補助金や私立幼稚園教育費負担金が大きく増となった。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123952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9982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97282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9982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64</xdr:row>
      <xdr:rowOff>97282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9017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62</xdr:row>
      <xdr:rowOff>160274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　特に、人件費は、民営化や民間委託等により組織のスリム化を図ってきたため、類似団体より少ない職員数で行政運営を行っていることから、類似団体のなかでも少ない決算額となった。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38291</xdr:rowOff>
    </xdr:from>
    <xdr:to>
      <xdr:col>23</xdr:col>
      <xdr:colOff>133350</xdr:colOff>
      <xdr:row>81</xdr:row>
      <xdr:rowOff>43680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5741"/>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38291</xdr:rowOff>
    </xdr:from>
    <xdr:to>
      <xdr:col>19</xdr:col>
      <xdr:colOff>133350</xdr:colOff>
      <xdr:row>81</xdr:row>
      <xdr:rowOff>52946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25741"/>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52946</xdr:rowOff>
    </xdr:from>
    <xdr:to>
      <xdr:col>15</xdr:col>
      <xdr:colOff>82550</xdr:colOff>
      <xdr:row>81</xdr:row>
      <xdr:rowOff>93315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40396"/>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45393</xdr:rowOff>
    </xdr:from>
    <xdr:to>
      <xdr:col>11</xdr:col>
      <xdr:colOff>31750</xdr:colOff>
      <xdr:row>81</xdr:row>
      <xdr:rowOff>93315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32843"/>
          <a:ext cx="889000" cy="4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164330</xdr:rowOff>
    </xdr:from>
    <xdr:to>
      <xdr:col>23</xdr:col>
      <xdr:colOff>184150</xdr:colOff>
      <xdr:row>81</xdr:row>
      <xdr:rowOff>94480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85607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158941</xdr:rowOff>
    </xdr:from>
    <xdr:to>
      <xdr:col>19</xdr:col>
      <xdr:colOff>184150</xdr:colOff>
      <xdr:row>81</xdr:row>
      <xdr:rowOff>89091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99268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2146</xdr:rowOff>
    </xdr:from>
    <xdr:to>
      <xdr:col>15</xdr:col>
      <xdr:colOff>133350</xdr:colOff>
      <xdr:row>81</xdr:row>
      <xdr:rowOff>103746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42515</xdr:rowOff>
    </xdr:from>
    <xdr:to>
      <xdr:col>11</xdr:col>
      <xdr:colOff>82550</xdr:colOff>
      <xdr:row>81</xdr:row>
      <xdr:rowOff>144115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154292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166043</xdr:rowOff>
    </xdr:from>
    <xdr:to>
      <xdr:col>7</xdr:col>
      <xdr:colOff>31750</xdr:colOff>
      <xdr:row>81</xdr:row>
      <xdr:rowOff>96193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106370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ラスパイレス指数は、経験年数階層の変動などにより、</a:t>
          </a:r>
          <a:r>
            <a:rPr kumimoji="1" lang="en-US" altLang="ja-JP" sz="1300">
              <a:latin typeface="ＭＳ Ｐゴシック" panose="020B0600070205080204" pitchFamily="50" charset="-128"/>
              <a:ea typeface="ＭＳ Ｐゴシック" panose="020B0600070205080204" pitchFamily="50" charset="-128"/>
            </a:rPr>
            <a:t>0.9pt</a:t>
          </a:r>
          <a:r>
            <a:rPr kumimoji="1" lang="ja-JP" altLang="en-US" sz="1300">
              <a:latin typeface="ＭＳ Ｐゴシック" panose="020B0600070205080204" pitchFamily="50" charset="-128"/>
              <a:ea typeface="ＭＳ Ｐゴシック" panose="020B0600070205080204" pitchFamily="50" charset="-128"/>
            </a:rPr>
            <a:t>前年より低い水準となった。</a:t>
          </a:r>
        </a:p>
        <a:p>
          <a:r>
            <a:rPr kumimoji="1" lang="ja-JP" altLang="en-US" sz="1300">
              <a:latin typeface="ＭＳ Ｐゴシック" panose="020B0600070205080204" pitchFamily="50" charset="-128"/>
              <a:ea typeface="ＭＳ Ｐゴシック" panose="020B0600070205080204" pitchFamily="50" charset="-128"/>
            </a:rPr>
            <a:t>　一定の都市区域で勤務する国家公務員や地方公務員などで、本給に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％の割合で加算支給される地域手当を除外した国家公務員の給料を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とすると、本町職員の給料は</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の水準にあり、国の基準より低い水準の給料月額の支給を行っている。</a:t>
          </a:r>
        </a:p>
        <a:p>
          <a:r>
            <a:rPr kumimoji="1" lang="ja-JP" altLang="en-US" sz="1300">
              <a:latin typeface="ＭＳ Ｐゴシック" panose="020B0600070205080204" pitchFamily="50" charset="-128"/>
              <a:ea typeface="ＭＳ Ｐゴシック" panose="020B0600070205080204" pitchFamily="50" charset="-128"/>
            </a:rPr>
            <a:t>　人事院勧告等に準拠し、今後も給与の適正化に努めていく。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9800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町全体の職員については、平成８年度の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人をピークに大きく減少傾向にある。これまでは、保育園の民営化や学校給食センター・</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海洋センターの一部業務委託のほか、指定管理者の活用による組織全体のスリム化を図ることにより、職員数の抑制を図ってきたところである。</a:t>
          </a:r>
        </a:p>
        <a:p>
          <a:r>
            <a:rPr kumimoji="1" lang="ja-JP" altLang="en-US" sz="1300">
              <a:latin typeface="ＭＳ Ｐゴシック" panose="020B0600070205080204" pitchFamily="50" charset="-128"/>
              <a:ea typeface="ＭＳ Ｐゴシック" panose="020B0600070205080204" pitchFamily="50" charset="-128"/>
            </a:rPr>
            <a:t>　結果、普通会計ベースでは、類似団体平均と比較して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人少ない職員数で行政運営を行っているが、増加かつ多様化する行政需要に対して着実に対応できる体制整備に向け、適正な職員数を維持・確保していく。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33110</xdr:rowOff>
    </xdr:from>
    <xdr:to>
      <xdr:col>81</xdr:col>
      <xdr:colOff>44450</xdr:colOff>
      <xdr:row>59</xdr:row>
      <xdr:rowOff>50347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48660"/>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50347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607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50347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1607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50347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48660"/>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153760</xdr:rowOff>
    </xdr:from>
    <xdr:to>
      <xdr:col>81</xdr:col>
      <xdr:colOff>95250</xdr:colOff>
      <xdr:row>59</xdr:row>
      <xdr:rowOff>83910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75037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170997</xdr:rowOff>
    </xdr:from>
    <xdr:to>
      <xdr:col>77</xdr:col>
      <xdr:colOff>95250</xdr:colOff>
      <xdr:row>59</xdr:row>
      <xdr:rowOff>101147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111324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8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170997</xdr:rowOff>
    </xdr:from>
    <xdr:to>
      <xdr:col>68</xdr:col>
      <xdr:colOff>203200</xdr:colOff>
      <xdr:row>59</xdr:row>
      <xdr:rowOff>101147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111324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債費に充てられた繰出金が大きく減少となったこと、また、一部事務組合の元利償還金も減少となったことなどにより、令和元年度については、単年度の実質公債費比率が限定的に大きく減少となり、結果として実質公債費率が減少となった。</a:t>
          </a:r>
        </a:p>
        <a:p>
          <a:r>
            <a:rPr kumimoji="1" lang="ja-JP" altLang="en-US" sz="1300">
              <a:latin typeface="ＭＳ Ｐゴシック" panose="020B0600070205080204" pitchFamily="50" charset="-128"/>
              <a:ea typeface="ＭＳ Ｐゴシック" panose="020B0600070205080204" pitchFamily="50" charset="-128"/>
            </a:rPr>
            <a:t>　しかし、新庁舎の建設や伏見小学校の大規模改修に地方債を充てる予定があり、今後はこの比率は増加していく見込みである。有利な地方債の選択と、地方債の発行抑制に努めていく。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整備のため庁舎整備基金を継続的に積立していることや、大規模事業を控え、新たな投資的経費を抑制し、地方債の発行を控えてしていること、また、地方債を発行する場合にも交付税算入率の高い地方債を選択していることなどにより、将来負担比率は、３年連続で「－」を維持している。</a:t>
          </a:r>
        </a:p>
        <a:p>
          <a:r>
            <a:rPr kumimoji="1" lang="ja-JP" altLang="en-US" sz="1300">
              <a:latin typeface="ＭＳ Ｐゴシック" panose="020B0600070205080204" pitchFamily="50" charset="-128"/>
              <a:ea typeface="ＭＳ Ｐゴシック" panose="020B0600070205080204" pitchFamily="50" charset="-128"/>
            </a:rPr>
            <a:t>　しかし、新庁舎等整備が本格化すると、積み立てた基金を一度に繰り入れる可能性があり、将来的には、この比率は増加に転じる見込みである。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78377</xdr:rowOff>
    </xdr:from>
    <xdr:to>
      <xdr:col>64</xdr:col>
      <xdr:colOff>152400</xdr:colOff>
      <xdr:row>14</xdr:row>
      <xdr:rowOff>8527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18704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人件費は、民営化や民間委託等により組織のスリム化を図ってきており、類似団体より少ない職員数で行政運営を行っていることから、類似団体平均よりも低位で推移している。</a:t>
          </a:r>
        </a:p>
        <a:p>
          <a:r>
            <a:rPr kumimoji="1" lang="ja-JP" altLang="en-US" sz="1300">
              <a:latin typeface="ＭＳ Ｐゴシック" panose="020B0600070205080204" pitchFamily="50" charset="-128"/>
              <a:ea typeface="ＭＳ Ｐゴシック" panose="020B0600070205080204" pitchFamily="50" charset="-128"/>
            </a:rPr>
            <a:t>　増加かつ多様化する行政需要に対して着実に対応できる体制整備に向け、適正な職員数を維持・確保していく。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69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72572</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34</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21772</xdr:rowOff>
    </xdr:from>
    <xdr:to>
      <xdr:col>11</xdr:col>
      <xdr:colOff>60325</xdr:colOff>
      <xdr:row>34</xdr:row>
      <xdr:rowOff>123372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133549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物件費については、保育士の人材確保や学校の補助教員などに臨時職員を充てており、過去数年間は類似団体平均よりも上回る数値となっている。</a:t>
          </a:r>
        </a:p>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ｐｔ下回った数値となったが、前年度とほぼ同水準となっている。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161290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扶助費は、特に老人福祉費や社会福祉費に係る決算額が類似団体平均より多く、老人ホーム措置費、義務教育就学児などの医療費助成や町単独の障害者助成事業などにより決算額が多い。</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ｐｔ減したのは児童手当や民間保育園への委託料の減、自立支援給付費助成事業費の減によるものである。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50800</xdr:rowOff>
    </xdr:from>
    <xdr:to>
      <xdr:col>24</xdr:col>
      <xdr:colOff>25400</xdr:colOff>
      <xdr:row>61</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509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75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5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76200</xdr:rowOff>
    </xdr:from>
    <xdr:to>
      <xdr:col>20</xdr:col>
      <xdr:colOff>38100</xdr:colOff>
      <xdr:row>62</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6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主に繰出金については、下水道事業に対する繰出金が多く、これは、平成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年以降に集中的に行った下水道整備事業に充てた多額の地方債の償還が継続していることによるものである。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過去に整備した下水道事業の償還終了分の影響により、下水道事業に対する経常的な繰出金が減少したことにより</a:t>
          </a:r>
          <a:r>
            <a:rPr kumimoji="1" lang="en-US" altLang="ja-JP" sz="1300">
              <a:latin typeface="ＭＳ Ｐゴシック" panose="020B0600070205080204" pitchFamily="50" charset="-128"/>
              <a:ea typeface="ＭＳ Ｐゴシック" panose="020B0600070205080204" pitchFamily="50" charset="-128"/>
            </a:rPr>
            <a:t>3.9pt</a:t>
          </a:r>
          <a:r>
            <a:rPr kumimoji="1" lang="ja-JP" altLang="en-US" sz="1300">
              <a:latin typeface="ＭＳ Ｐゴシック" panose="020B0600070205080204" pitchFamily="50" charset="-128"/>
              <a:ea typeface="ＭＳ Ｐゴシック" panose="020B0600070205080204" pitchFamily="50" charset="-128"/>
            </a:rPr>
            <a:t>改善された。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170543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0100"/>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61</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14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61</xdr:row>
      <xdr:rowOff>37193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9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132443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157843</xdr:rowOff>
    </xdr:from>
    <xdr:to>
      <xdr:col>74</xdr:col>
      <xdr:colOff>31750</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補助費については、経常経費を充てる補助費のうち、およそ４分の３を、消防やごみ処理など住民生活に必要な業務を行う一部事務組合への負担金が占めている。</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7.8pt</a:t>
          </a:r>
          <a:r>
            <a:rPr kumimoji="1" lang="ja-JP" altLang="en-US" sz="1300">
              <a:latin typeface="ＭＳ Ｐゴシック" panose="020B0600070205080204" pitchFamily="50" charset="-128"/>
              <a:ea typeface="ＭＳ Ｐゴシック" panose="020B0600070205080204" pitchFamily="50" charset="-128"/>
            </a:rPr>
            <a:t>増となっているのは、下水道事業負担金、補助金の増のほか私立幼稚園教育費負担金の増、プレミアム付き商品券事業などの実施によるものである。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2604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071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071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新庁舎建設事業を後年度に控えているため、地方債を抑制的に発行しているため、令和元年度には減少となった。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類似団体と比較すると、地方債現在高が少ないことにより公債費も低位で推移している。しかし、令和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年度以降に新庁舎事業が進むため、公債費は増加傾向にある。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46990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75</xdr:row>
      <xdr:rowOff>46990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821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人件費や、補助費等は類似団体平均を下回っているが、扶助費やその他（繰出金）が類似団体平均を上回っているため、公債費以外の数値は、類似団体平均を上回っている。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2.7pt</a:t>
          </a:r>
          <a:r>
            <a:rPr kumimoji="1" lang="ja-JP" altLang="en-US" sz="1300">
              <a:latin typeface="ＭＳ Ｐゴシック" panose="020B0600070205080204" pitchFamily="50" charset="-128"/>
              <a:ea typeface="ＭＳ Ｐゴシック" panose="020B0600070205080204" pitchFamily="50" charset="-128"/>
            </a:rPr>
            <a:t>増したのは、補助金の増によるものである。一方で下水道事業への繰出金については、平成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年以降に発行した地方債の償還が、令和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年以降に償還終了を順次迎えるため、将来的には減額となっていく見通しである。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80644"/>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806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080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101659</xdr:rowOff>
    </xdr:from>
    <xdr:to>
      <xdr:col>29</xdr:col>
      <xdr:colOff>127000</xdr:colOff>
      <xdr:row>19</xdr:row>
      <xdr:rowOff>121904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406834"/>
          <a:ext cx="647700" cy="20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47523</xdr:rowOff>
    </xdr:from>
    <xdr:to>
      <xdr:col>26</xdr:col>
      <xdr:colOff>50800</xdr:colOff>
      <xdr:row>19</xdr:row>
      <xdr:rowOff>101659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352698"/>
          <a:ext cx="698500" cy="5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47523</xdr:rowOff>
    </xdr:from>
    <xdr:to>
      <xdr:col>22</xdr:col>
      <xdr:colOff>114300</xdr:colOff>
      <xdr:row>19</xdr:row>
      <xdr:rowOff>50409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52698"/>
          <a:ext cx="698500" cy="2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50409</xdr:rowOff>
    </xdr:from>
    <xdr:to>
      <xdr:col>18</xdr:col>
      <xdr:colOff>177800</xdr:colOff>
      <xdr:row>19</xdr:row>
      <xdr:rowOff>76184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55584"/>
          <a:ext cx="698500" cy="25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71104</xdr:rowOff>
    </xdr:from>
    <xdr:to>
      <xdr:col>29</xdr:col>
      <xdr:colOff>177800</xdr:colOff>
      <xdr:row>20</xdr:row>
      <xdr:rowOff>1254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7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151131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8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50859</xdr:rowOff>
    </xdr:from>
    <xdr:to>
      <xdr:col>26</xdr:col>
      <xdr:colOff>101600</xdr:colOff>
      <xdr:row>19</xdr:row>
      <xdr:rowOff>152459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5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137236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4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168173</xdr:rowOff>
    </xdr:from>
    <xdr:to>
      <xdr:col>22</xdr:col>
      <xdr:colOff>165100</xdr:colOff>
      <xdr:row>19</xdr:row>
      <xdr:rowOff>98323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0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171059</xdr:rowOff>
    </xdr:from>
    <xdr:to>
      <xdr:col>19</xdr:col>
      <xdr:colOff>38100</xdr:colOff>
      <xdr:row>19</xdr:row>
      <xdr:rowOff>101209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85986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25384</xdr:rowOff>
    </xdr:from>
    <xdr:to>
      <xdr:col>15</xdr:col>
      <xdr:colOff>101600</xdr:colOff>
      <xdr:row>19</xdr:row>
      <xdr:rowOff>126984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3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111761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56752</xdr:rowOff>
    </xdr:from>
    <xdr:to>
      <xdr:col>29</xdr:col>
      <xdr:colOff>127000</xdr:colOff>
      <xdr:row>37</xdr:row>
      <xdr:rowOff>76388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81452"/>
          <a:ext cx="647700" cy="1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108529</xdr:rowOff>
    </xdr:from>
    <xdr:to>
      <xdr:col>26</xdr:col>
      <xdr:colOff>50800</xdr:colOff>
      <xdr:row>37</xdr:row>
      <xdr:rowOff>76388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1779"/>
          <a:ext cx="698500" cy="13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108529</xdr:rowOff>
    </xdr:from>
    <xdr:to>
      <xdr:col>22</xdr:col>
      <xdr:colOff>114300</xdr:colOff>
      <xdr:row>37</xdr:row>
      <xdr:rowOff>18941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61779"/>
          <a:ext cx="698500" cy="8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18941</xdr:rowOff>
    </xdr:from>
    <xdr:to>
      <xdr:col>18</xdr:col>
      <xdr:colOff>177800</xdr:colOff>
      <xdr:row>37</xdr:row>
      <xdr:rowOff>31262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43641"/>
          <a:ext cx="6985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5952</xdr:rowOff>
    </xdr:from>
    <xdr:to>
      <xdr:col>29</xdr:col>
      <xdr:colOff>177800</xdr:colOff>
      <xdr:row>37</xdr:row>
      <xdr:rowOff>107552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3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149479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25588</xdr:rowOff>
    </xdr:from>
    <xdr:to>
      <xdr:col>26</xdr:col>
      <xdr:colOff>101600</xdr:colOff>
      <xdr:row>37</xdr:row>
      <xdr:rowOff>127188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5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111965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57729</xdr:rowOff>
    </xdr:from>
    <xdr:to>
      <xdr:col>22</xdr:col>
      <xdr:colOff>165100</xdr:colOff>
      <xdr:row>36</xdr:row>
      <xdr:rowOff>159329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139591</xdr:rowOff>
    </xdr:from>
    <xdr:to>
      <xdr:col>19</xdr:col>
      <xdr:colOff>38100</xdr:colOff>
      <xdr:row>37</xdr:row>
      <xdr:rowOff>69741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151912</xdr:rowOff>
    </xdr:from>
    <xdr:to>
      <xdr:col>15</xdr:col>
      <xdr:colOff>101600</xdr:colOff>
      <xdr:row>37</xdr:row>
      <xdr:rowOff>82062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0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66839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9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130197</xdr:rowOff>
    </xdr:from>
    <xdr:to>
      <xdr:col>24</xdr:col>
      <xdr:colOff>63500</xdr:colOff>
      <xdr:row>37</xdr:row>
      <xdr:rowOff>131128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73847"/>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113721</xdr:rowOff>
    </xdr:from>
    <xdr:to>
      <xdr:col>19</xdr:col>
      <xdr:colOff>177800</xdr:colOff>
      <xdr:row>37</xdr:row>
      <xdr:rowOff>131128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737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113721</xdr:rowOff>
    </xdr:from>
    <xdr:to>
      <xdr:col>15</xdr:col>
      <xdr:colOff>50800</xdr:colOff>
      <xdr:row>37</xdr:row>
      <xdr:rowOff>153334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737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153334</xdr:rowOff>
    </xdr:from>
    <xdr:to>
      <xdr:col>10</xdr:col>
      <xdr:colOff>114300</xdr:colOff>
      <xdr:row>38</xdr:row>
      <xdr:rowOff>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6984"/>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79397</xdr:rowOff>
    </xdr:from>
    <xdr:to>
      <xdr:col>24</xdr:col>
      <xdr:colOff>114300</xdr:colOff>
      <xdr:row>38</xdr:row>
      <xdr:rowOff>9547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165774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80328</xdr:rowOff>
    </xdr:from>
    <xdr:to>
      <xdr:col>20</xdr:col>
      <xdr:colOff>38100</xdr:colOff>
      <xdr:row>38</xdr:row>
      <xdr:rowOff>10478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62921</xdr:rowOff>
    </xdr:from>
    <xdr:to>
      <xdr:col>15</xdr:col>
      <xdr:colOff>101600</xdr:colOff>
      <xdr:row>37</xdr:row>
      <xdr:rowOff>164522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6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155648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102534</xdr:rowOff>
    </xdr:from>
    <xdr:to>
      <xdr:col>10</xdr:col>
      <xdr:colOff>165100</xdr:colOff>
      <xdr:row>38</xdr:row>
      <xdr:rowOff>32685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23811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121590</xdr:rowOff>
    </xdr:from>
    <xdr:to>
      <xdr:col>6</xdr:col>
      <xdr:colOff>38100</xdr:colOff>
      <xdr:row>38</xdr:row>
      <xdr:rowOff>51739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42866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60</xdr:row>
      <xdr:rowOff>1789</xdr:rowOff>
    </xdr:from>
    <xdr:to>
      <xdr:col>24</xdr:col>
      <xdr:colOff>63500</xdr:colOff>
      <xdr:row>60</xdr:row>
      <xdr:rowOff>2263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288789"/>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148861</xdr:rowOff>
    </xdr:from>
    <xdr:to>
      <xdr:col>19</xdr:col>
      <xdr:colOff>177800</xdr:colOff>
      <xdr:row>60</xdr:row>
      <xdr:rowOff>2263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264411"/>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60996</xdr:rowOff>
    </xdr:from>
    <xdr:to>
      <xdr:col>15</xdr:col>
      <xdr:colOff>50800</xdr:colOff>
      <xdr:row>59</xdr:row>
      <xdr:rowOff>148861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76546"/>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60996</xdr:rowOff>
    </xdr:from>
    <xdr:to>
      <xdr:col>10</xdr:col>
      <xdr:colOff>114300</xdr:colOff>
      <xdr:row>59</xdr:row>
      <xdr:rowOff>145660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76546"/>
          <a:ext cx="8890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122439</xdr:rowOff>
    </xdr:from>
    <xdr:to>
      <xdr:col>24</xdr:col>
      <xdr:colOff>114300</xdr:colOff>
      <xdr:row>60</xdr:row>
      <xdr:rowOff>52589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2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37366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101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122913</xdr:rowOff>
    </xdr:from>
    <xdr:to>
      <xdr:col>20</xdr:col>
      <xdr:colOff>38100</xdr:colOff>
      <xdr:row>60</xdr:row>
      <xdr:rowOff>53063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2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44190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3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98061</xdr:rowOff>
    </xdr:from>
    <xdr:to>
      <xdr:col>15</xdr:col>
      <xdr:colOff>101600</xdr:colOff>
      <xdr:row>60</xdr:row>
      <xdr:rowOff>28211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2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19338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3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10196</xdr:rowOff>
    </xdr:from>
    <xdr:to>
      <xdr:col>10</xdr:col>
      <xdr:colOff>165100</xdr:colOff>
      <xdr:row>59</xdr:row>
      <xdr:rowOff>111796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102923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94860</xdr:rowOff>
    </xdr:from>
    <xdr:to>
      <xdr:col>6</xdr:col>
      <xdr:colOff>38100</xdr:colOff>
      <xdr:row>60</xdr:row>
      <xdr:rowOff>25010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2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16137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3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102839</xdr:rowOff>
    </xdr:from>
    <xdr:to>
      <xdr:col>24</xdr:col>
      <xdr:colOff>63500</xdr:colOff>
      <xdr:row>76</xdr:row>
      <xdr:rowOff>110610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33039"/>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110610</xdr:rowOff>
    </xdr:from>
    <xdr:to>
      <xdr:col>19</xdr:col>
      <xdr:colOff>177800</xdr:colOff>
      <xdr:row>76</xdr:row>
      <xdr:rowOff>122898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0810"/>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122898</xdr:rowOff>
    </xdr:from>
    <xdr:to>
      <xdr:col>15</xdr:col>
      <xdr:colOff>50800</xdr:colOff>
      <xdr:row>76</xdr:row>
      <xdr:rowOff>137413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53098"/>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137413</xdr:rowOff>
    </xdr:from>
    <xdr:to>
      <xdr:col>10</xdr:col>
      <xdr:colOff>114300</xdr:colOff>
      <xdr:row>76</xdr:row>
      <xdr:rowOff>143244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7613"/>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52039</xdr:rowOff>
    </xdr:from>
    <xdr:to>
      <xdr:col>24</xdr:col>
      <xdr:colOff>114300</xdr:colOff>
      <xdr:row>76</xdr:row>
      <xdr:rowOff>153639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59810</xdr:rowOff>
    </xdr:from>
    <xdr:to>
      <xdr:col>20</xdr:col>
      <xdr:colOff>38100</xdr:colOff>
      <xdr:row>76</xdr:row>
      <xdr:rowOff>161410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152537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8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72098</xdr:rowOff>
    </xdr:from>
    <xdr:to>
      <xdr:col>15</xdr:col>
      <xdr:colOff>101600</xdr:colOff>
      <xdr:row>77</xdr:row>
      <xdr:rowOff>2248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164825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86613</xdr:rowOff>
    </xdr:from>
    <xdr:to>
      <xdr:col>10</xdr:col>
      <xdr:colOff>165100</xdr:colOff>
      <xdr:row>77</xdr:row>
      <xdr:rowOff>16763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92444</xdr:rowOff>
    </xdr:from>
    <xdr:to>
      <xdr:col>6</xdr:col>
      <xdr:colOff>38100</xdr:colOff>
      <xdr:row>77</xdr:row>
      <xdr:rowOff>22594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162354</xdr:rowOff>
    </xdr:from>
    <xdr:to>
      <xdr:col>24</xdr:col>
      <xdr:colOff>63500</xdr:colOff>
      <xdr:row>95</xdr:row>
      <xdr:rowOff>163246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50104"/>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162354</xdr:rowOff>
    </xdr:from>
    <xdr:to>
      <xdr:col>19</xdr:col>
      <xdr:colOff>177800</xdr:colOff>
      <xdr:row>96</xdr:row>
      <xdr:rowOff>60925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50104"/>
          <a:ext cx="8890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13146</xdr:rowOff>
    </xdr:from>
    <xdr:to>
      <xdr:col>15</xdr:col>
      <xdr:colOff>50800</xdr:colOff>
      <xdr:row>96</xdr:row>
      <xdr:rowOff>60925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72346"/>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13146</xdr:rowOff>
    </xdr:from>
    <xdr:to>
      <xdr:col>10</xdr:col>
      <xdr:colOff>114300</xdr:colOff>
      <xdr:row>96</xdr:row>
      <xdr:rowOff>121343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72346"/>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112446</xdr:rowOff>
    </xdr:from>
    <xdr:to>
      <xdr:col>24</xdr:col>
      <xdr:colOff>114300</xdr:colOff>
      <xdr:row>96</xdr:row>
      <xdr:rowOff>42596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90873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111554</xdr:rowOff>
    </xdr:from>
    <xdr:to>
      <xdr:col>20</xdr:col>
      <xdr:colOff>38100</xdr:colOff>
      <xdr:row>96</xdr:row>
      <xdr:rowOff>41704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58231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10125</xdr:rowOff>
    </xdr:from>
    <xdr:to>
      <xdr:col>15</xdr:col>
      <xdr:colOff>101600</xdr:colOff>
      <xdr:row>96</xdr:row>
      <xdr:rowOff>111725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133796</xdr:rowOff>
    </xdr:from>
    <xdr:to>
      <xdr:col>10</xdr:col>
      <xdr:colOff>165100</xdr:colOff>
      <xdr:row>96</xdr:row>
      <xdr:rowOff>63946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80473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70543</xdr:rowOff>
    </xdr:from>
    <xdr:to>
      <xdr:col>6</xdr:col>
      <xdr:colOff>38100</xdr:colOff>
      <xdr:row>97</xdr:row>
      <xdr:rowOff>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163270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4922</xdr:rowOff>
    </xdr:from>
    <xdr:to>
      <xdr:col>55</xdr:col>
      <xdr:colOff>0</xdr:colOff>
      <xdr:row>37</xdr:row>
      <xdr:rowOff>101322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348572"/>
          <a:ext cx="8382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101322</xdr:rowOff>
    </xdr:from>
    <xdr:to>
      <xdr:col>50</xdr:col>
      <xdr:colOff>114300</xdr:colOff>
      <xdr:row>37</xdr:row>
      <xdr:rowOff>107989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4497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104189</xdr:rowOff>
    </xdr:from>
    <xdr:to>
      <xdr:col>45</xdr:col>
      <xdr:colOff>177800</xdr:colOff>
      <xdr:row>37</xdr:row>
      <xdr:rowOff>107989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47839"/>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91817</xdr:rowOff>
    </xdr:from>
    <xdr:to>
      <xdr:col>41</xdr:col>
      <xdr:colOff>50800</xdr:colOff>
      <xdr:row>37</xdr:row>
      <xdr:rowOff>104189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35467"/>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125572</xdr:rowOff>
    </xdr:from>
    <xdr:to>
      <xdr:col>55</xdr:col>
      <xdr:colOff>50800</xdr:colOff>
      <xdr:row>37</xdr:row>
      <xdr:rowOff>55722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40499</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1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50522</xdr:rowOff>
    </xdr:from>
    <xdr:to>
      <xdr:col>50</xdr:col>
      <xdr:colOff>165100</xdr:colOff>
      <xdr:row>37</xdr:row>
      <xdr:rowOff>152122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143249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57189</xdr:rowOff>
    </xdr:from>
    <xdr:to>
      <xdr:col>46</xdr:col>
      <xdr:colOff>38100</xdr:colOff>
      <xdr:row>37</xdr:row>
      <xdr:rowOff>158789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149916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53389</xdr:rowOff>
    </xdr:from>
    <xdr:to>
      <xdr:col>41</xdr:col>
      <xdr:colOff>101600</xdr:colOff>
      <xdr:row>37</xdr:row>
      <xdr:rowOff>154989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146116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41017</xdr:rowOff>
    </xdr:from>
    <xdr:to>
      <xdr:col>36</xdr:col>
      <xdr:colOff>165100</xdr:colOff>
      <xdr:row>37</xdr:row>
      <xdr:rowOff>142617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133745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32319</xdr:rowOff>
    </xdr:from>
    <xdr:to>
      <xdr:col>55</xdr:col>
      <xdr:colOff>0</xdr:colOff>
      <xdr:row>56</xdr:row>
      <xdr:rowOff>134328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33519"/>
          <a:ext cx="838200" cy="10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134328</xdr:rowOff>
    </xdr:from>
    <xdr:to>
      <xdr:col>50</xdr:col>
      <xdr:colOff>114300</xdr:colOff>
      <xdr:row>58</xdr:row>
      <xdr:rowOff>64567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35528"/>
          <a:ext cx="889000" cy="27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56638</xdr:rowOff>
    </xdr:from>
    <xdr:to>
      <xdr:col>45</xdr:col>
      <xdr:colOff>177800</xdr:colOff>
      <xdr:row>58</xdr:row>
      <xdr:rowOff>64567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57838"/>
          <a:ext cx="889000" cy="3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7813</xdr:rowOff>
    </xdr:from>
    <xdr:to>
      <xdr:col>41</xdr:col>
      <xdr:colOff>50800</xdr:colOff>
      <xdr:row>56</xdr:row>
      <xdr:rowOff>56638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09013"/>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152969</xdr:rowOff>
    </xdr:from>
    <xdr:to>
      <xdr:col>55</xdr:col>
      <xdr:colOff>50800</xdr:colOff>
      <xdr:row>56</xdr:row>
      <xdr:rowOff>83119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4396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83528</xdr:rowOff>
    </xdr:from>
    <xdr:to>
      <xdr:col>50</xdr:col>
      <xdr:colOff>165100</xdr:colOff>
      <xdr:row>57</xdr:row>
      <xdr:rowOff>13678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30205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13767</xdr:rowOff>
    </xdr:from>
    <xdr:to>
      <xdr:col>46</xdr:col>
      <xdr:colOff>38100</xdr:colOff>
      <xdr:row>58</xdr:row>
      <xdr:rowOff>115367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106494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5838</xdr:rowOff>
    </xdr:from>
    <xdr:to>
      <xdr:col>41</xdr:col>
      <xdr:colOff>101600</xdr:colOff>
      <xdr:row>56</xdr:row>
      <xdr:rowOff>107438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123965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8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128463</xdr:rowOff>
    </xdr:from>
    <xdr:to>
      <xdr:col>36</xdr:col>
      <xdr:colOff>165100</xdr:colOff>
      <xdr:row>56</xdr:row>
      <xdr:rowOff>58613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75140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769</xdr:rowOff>
    </xdr:from>
    <xdr:to>
      <xdr:col>55</xdr:col>
      <xdr:colOff>0</xdr:colOff>
      <xdr:row>79</xdr:row>
      <xdr:rowOff>29849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45319"/>
          <a:ext cx="8382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16321</xdr:rowOff>
    </xdr:from>
    <xdr:to>
      <xdr:col>50</xdr:col>
      <xdr:colOff>114300</xdr:colOff>
      <xdr:row>79</xdr:row>
      <xdr:rowOff>29849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60871"/>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122441</xdr:rowOff>
    </xdr:from>
    <xdr:to>
      <xdr:col>45</xdr:col>
      <xdr:colOff>177800</xdr:colOff>
      <xdr:row>79</xdr:row>
      <xdr:rowOff>16321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52641"/>
          <a:ext cx="889000" cy="4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99642</xdr:rowOff>
    </xdr:from>
    <xdr:to>
      <xdr:col>41</xdr:col>
      <xdr:colOff>50800</xdr:colOff>
      <xdr:row>76</xdr:row>
      <xdr:rowOff>122441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29842"/>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121419</xdr:rowOff>
    </xdr:from>
    <xdr:to>
      <xdr:col>55</xdr:col>
      <xdr:colOff>50800</xdr:colOff>
      <xdr:row>79</xdr:row>
      <xdr:rowOff>51569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36346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150499</xdr:rowOff>
    </xdr:from>
    <xdr:to>
      <xdr:col>50</xdr:col>
      <xdr:colOff>165100</xdr:colOff>
      <xdr:row>79</xdr:row>
      <xdr:rowOff>80649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71776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136971</xdr:rowOff>
    </xdr:from>
    <xdr:to>
      <xdr:col>46</xdr:col>
      <xdr:colOff>38100</xdr:colOff>
      <xdr:row>79</xdr:row>
      <xdr:rowOff>67121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58248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71641</xdr:rowOff>
    </xdr:from>
    <xdr:to>
      <xdr:col>41</xdr:col>
      <xdr:colOff>101600</xdr:colOff>
      <xdr:row>77</xdr:row>
      <xdr:rowOff>1791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18318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8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48842</xdr:rowOff>
    </xdr:from>
    <xdr:to>
      <xdr:col>36</xdr:col>
      <xdr:colOff>165100</xdr:colOff>
      <xdr:row>76</xdr:row>
      <xdr:rowOff>150442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166969</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8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15520</xdr:rowOff>
    </xdr:from>
    <xdr:to>
      <xdr:col>55</xdr:col>
      <xdr:colOff>0</xdr:colOff>
      <xdr:row>91</xdr:row>
      <xdr:rowOff>75121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446020"/>
          <a:ext cx="838200" cy="2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75121</xdr:rowOff>
    </xdr:from>
    <xdr:to>
      <xdr:col>50</xdr:col>
      <xdr:colOff>114300</xdr:colOff>
      <xdr:row>96</xdr:row>
      <xdr:rowOff>160516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677071"/>
          <a:ext cx="889000" cy="9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160516</xdr:rowOff>
    </xdr:from>
    <xdr:to>
      <xdr:col>45</xdr:col>
      <xdr:colOff>177800</xdr:colOff>
      <xdr:row>98</xdr:row>
      <xdr:rowOff>23661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19716"/>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138024</xdr:rowOff>
    </xdr:from>
    <xdr:to>
      <xdr:col>41</xdr:col>
      <xdr:colOff>50800</xdr:colOff>
      <xdr:row>98</xdr:row>
      <xdr:rowOff>23661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68674"/>
          <a:ext cx="889000" cy="5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136170</xdr:rowOff>
    </xdr:from>
    <xdr:to>
      <xdr:col>55</xdr:col>
      <xdr:colOff>50800</xdr:colOff>
      <xdr:row>90</xdr:row>
      <xdr:rowOff>66320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3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89197</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24321</xdr:rowOff>
    </xdr:from>
    <xdr:to>
      <xdr:col>50</xdr:col>
      <xdr:colOff>165100</xdr:colOff>
      <xdr:row>91</xdr:row>
      <xdr:rowOff>125921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6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142448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540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109716</xdr:rowOff>
    </xdr:from>
    <xdr:to>
      <xdr:col>46</xdr:col>
      <xdr:colOff>38100</xdr:colOff>
      <xdr:row>97</xdr:row>
      <xdr:rowOff>39866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30993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144311</xdr:rowOff>
    </xdr:from>
    <xdr:to>
      <xdr:col>41</xdr:col>
      <xdr:colOff>101600</xdr:colOff>
      <xdr:row>98</xdr:row>
      <xdr:rowOff>74461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65588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87224</xdr:rowOff>
    </xdr:from>
    <xdr:to>
      <xdr:col>36</xdr:col>
      <xdr:colOff>165100</xdr:colOff>
      <xdr:row>98</xdr:row>
      <xdr:rowOff>17374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41231</xdr:rowOff>
    </xdr:from>
    <xdr:to>
      <xdr:col>85</xdr:col>
      <xdr:colOff>127000</xdr:colOff>
      <xdr:row>39</xdr:row>
      <xdr:rowOff>42964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781"/>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41231</xdr:rowOff>
    </xdr:from>
    <xdr:to>
      <xdr:col>81</xdr:col>
      <xdr:colOff>50800</xdr:colOff>
      <xdr:row>39</xdr:row>
      <xdr:rowOff>43841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7781"/>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43841</xdr:rowOff>
    </xdr:from>
    <xdr:to>
      <xdr:col>76</xdr:col>
      <xdr:colOff>114300</xdr:colOff>
      <xdr:row>39</xdr:row>
      <xdr:rowOff>43841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42221</xdr:rowOff>
    </xdr:from>
    <xdr:to>
      <xdr:col>71</xdr:col>
      <xdr:colOff>177800</xdr:colOff>
      <xdr:row>39</xdr:row>
      <xdr:rowOff>43841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8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163614</xdr:rowOff>
    </xdr:from>
    <xdr:to>
      <xdr:col>85</xdr:col>
      <xdr:colOff>177800</xdr:colOff>
      <xdr:row>39</xdr:row>
      <xdr:rowOff>93764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78541</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3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161881</xdr:rowOff>
    </xdr:from>
    <xdr:to>
      <xdr:col>81</xdr:col>
      <xdr:colOff>101600</xdr:colOff>
      <xdr:row>39</xdr:row>
      <xdr:rowOff>92031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83158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9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164491</xdr:rowOff>
    </xdr:from>
    <xdr:to>
      <xdr:col>76</xdr:col>
      <xdr:colOff>165100</xdr:colOff>
      <xdr:row>39</xdr:row>
      <xdr:rowOff>94641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85768</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85768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162871</xdr:rowOff>
    </xdr:from>
    <xdr:to>
      <xdr:col>67</xdr:col>
      <xdr:colOff>101600</xdr:colOff>
      <xdr:row>39</xdr:row>
      <xdr:rowOff>93021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84148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51635</xdr:rowOff>
    </xdr:from>
    <xdr:to>
      <xdr:col>85</xdr:col>
      <xdr:colOff>126364</xdr:colOff>
      <xdr:row>78</xdr:row>
      <xdr:rowOff>23768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24585"/>
          <a:ext cx="1269" cy="117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27595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23768</xdr:rowOff>
    </xdr:from>
    <xdr:to>
      <xdr:col>86</xdr:col>
      <xdr:colOff>25400</xdr:colOff>
      <xdr:row>78</xdr:row>
      <xdr:rowOff>23768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9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169762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9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51635</xdr:rowOff>
    </xdr:from>
    <xdr:to>
      <xdr:col>86</xdr:col>
      <xdr:colOff>25400</xdr:colOff>
      <xdr:row>71</xdr:row>
      <xdr:rowOff>51635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2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159164</xdr:rowOff>
    </xdr:from>
    <xdr:to>
      <xdr:col>85</xdr:col>
      <xdr:colOff>127000</xdr:colOff>
      <xdr:row>77</xdr:row>
      <xdr:rowOff>160883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360814"/>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154329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4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131452</xdr:rowOff>
    </xdr:from>
    <xdr:to>
      <xdr:col>85</xdr:col>
      <xdr:colOff>177800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159164</xdr:rowOff>
    </xdr:from>
    <xdr:to>
      <xdr:col>81</xdr:col>
      <xdr:colOff>50800</xdr:colOff>
      <xdr:row>77</xdr:row>
      <xdr:rowOff>159327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60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128426</xdr:rowOff>
    </xdr:from>
    <xdr:to>
      <xdr:col>81</xdr:col>
      <xdr:colOff>101600</xdr:colOff>
      <xdr:row>76</xdr:row>
      <xdr:rowOff>58576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75103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159327</xdr:rowOff>
    </xdr:from>
    <xdr:to>
      <xdr:col>76</xdr:col>
      <xdr:colOff>114300</xdr:colOff>
      <xdr:row>78</xdr:row>
      <xdr:rowOff>21296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60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138593</xdr:rowOff>
    </xdr:from>
    <xdr:to>
      <xdr:col>76</xdr:col>
      <xdr:colOff>165100</xdr:colOff>
      <xdr:row>76</xdr:row>
      <xdr:rowOff>68743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85270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21296</xdr:rowOff>
    </xdr:from>
    <xdr:to>
      <xdr:col>71</xdr:col>
      <xdr:colOff>177800</xdr:colOff>
      <xdr:row>78</xdr:row>
      <xdr:rowOff>29428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9439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138876</xdr:rowOff>
    </xdr:from>
    <xdr:to>
      <xdr:col>72</xdr:col>
      <xdr:colOff>38100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xdr:rowOff>
    </xdr:from>
    <xdr:to>
      <xdr:col>67</xdr:col>
      <xdr:colOff>101600</xdr:colOff>
      <xdr:row>76</xdr:row>
      <xdr:rowOff>102119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118646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110083</xdr:rowOff>
    </xdr:from>
    <xdr:to>
      <xdr:col>85</xdr:col>
      <xdr:colOff>177800</xdr:colOff>
      <xdr:row>78</xdr:row>
      <xdr:rowOff>40233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25010</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2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108364</xdr:rowOff>
    </xdr:from>
    <xdr:to>
      <xdr:col>81</xdr:col>
      <xdr:colOff>101600</xdr:colOff>
      <xdr:row>78</xdr:row>
      <xdr:rowOff>38514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29641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108527</xdr:rowOff>
    </xdr:from>
    <xdr:to>
      <xdr:col>76</xdr:col>
      <xdr:colOff>165100</xdr:colOff>
      <xdr:row>78</xdr:row>
      <xdr:rowOff>38677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29804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141946</xdr:rowOff>
    </xdr:from>
    <xdr:to>
      <xdr:col>72</xdr:col>
      <xdr:colOff>38100</xdr:colOff>
      <xdr:row>78</xdr:row>
      <xdr:rowOff>72096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63223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150078</xdr:rowOff>
    </xdr:from>
    <xdr:to>
      <xdr:col>67</xdr:col>
      <xdr:colOff>101600</xdr:colOff>
      <xdr:row>78</xdr:row>
      <xdr:rowOff>80228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71355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147701</xdr:rowOff>
    </xdr:from>
    <xdr:to>
      <xdr:col>85</xdr:col>
      <xdr:colOff>127000</xdr:colOff>
      <xdr:row>96</xdr:row>
      <xdr:rowOff>75169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435451"/>
          <a:ext cx="838200" cy="9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41234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11978</xdr:rowOff>
    </xdr:from>
    <xdr:to>
      <xdr:col>81</xdr:col>
      <xdr:colOff>50800</xdr:colOff>
      <xdr:row>96</xdr:row>
      <xdr:rowOff>75169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71178"/>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17889</xdr:rowOff>
    </xdr:from>
    <xdr:to>
      <xdr:col>76</xdr:col>
      <xdr:colOff>114300</xdr:colOff>
      <xdr:row>96</xdr:row>
      <xdr:rowOff>11978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305639"/>
          <a:ext cx="8890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160176</xdr:rowOff>
    </xdr:from>
    <xdr:to>
      <xdr:col>71</xdr:col>
      <xdr:colOff>177800</xdr:colOff>
      <xdr:row>95</xdr:row>
      <xdr:rowOff>17889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05026"/>
          <a:ext cx="889000" cy="20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96901</xdr:rowOff>
    </xdr:from>
    <xdr:to>
      <xdr:col>85</xdr:col>
      <xdr:colOff>177800</xdr:colOff>
      <xdr:row>96</xdr:row>
      <xdr:rowOff>27051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119778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2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24369</xdr:rowOff>
    </xdr:from>
    <xdr:to>
      <xdr:col>81</xdr:col>
      <xdr:colOff>101600</xdr:colOff>
      <xdr:row>96</xdr:row>
      <xdr:rowOff>125969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117096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132628</xdr:rowOff>
    </xdr:from>
    <xdr:to>
      <xdr:col>76</xdr:col>
      <xdr:colOff>165100</xdr:colOff>
      <xdr:row>96</xdr:row>
      <xdr:rowOff>62778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53905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138539</xdr:rowOff>
    </xdr:from>
    <xdr:to>
      <xdr:col>72</xdr:col>
      <xdr:colOff>38100</xdr:colOff>
      <xdr:row>95</xdr:row>
      <xdr:rowOff>68689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2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59816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109376</xdr:rowOff>
    </xdr:from>
    <xdr:to>
      <xdr:col>67</xdr:col>
      <xdr:colOff>101600</xdr:colOff>
      <xdr:row>94</xdr:row>
      <xdr:rowOff>39526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0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56053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8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90627</xdr:rowOff>
    </xdr:from>
    <xdr:to>
      <xdr:col>116</xdr:col>
      <xdr:colOff>63500</xdr:colOff>
      <xdr:row>39</xdr:row>
      <xdr:rowOff>17475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62827"/>
          <a:ext cx="8382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17475</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0402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17018</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3211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17018</xdr:rowOff>
    </xdr:from>
    <xdr:to>
      <xdr:col>102</xdr:col>
      <xdr:colOff>114300</xdr:colOff>
      <xdr:row>38</xdr:row>
      <xdr:rowOff>75768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532118"/>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39827</xdr:rowOff>
    </xdr:from>
    <xdr:to>
      <xdr:col>116</xdr:col>
      <xdr:colOff>114300</xdr:colOff>
      <xdr:row>36</xdr:row>
      <xdr:rowOff>141427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62704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138125</xdr:rowOff>
    </xdr:from>
    <xdr:to>
      <xdr:col>112</xdr:col>
      <xdr:colOff>38100</xdr:colOff>
      <xdr:row>39</xdr:row>
      <xdr:rowOff>68275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59402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4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137668</xdr:rowOff>
    </xdr:from>
    <xdr:to>
      <xdr:col>102</xdr:col>
      <xdr:colOff>165100</xdr:colOff>
      <xdr:row>38</xdr:row>
      <xdr:rowOff>67818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58945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24968</xdr:rowOff>
    </xdr:from>
    <xdr:to>
      <xdr:col>98</xdr:col>
      <xdr:colOff>38100</xdr:colOff>
      <xdr:row>38</xdr:row>
      <xdr:rowOff>126568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117695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6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51417</xdr:rowOff>
    </xdr:from>
    <xdr:to>
      <xdr:col>116</xdr:col>
      <xdr:colOff>63500</xdr:colOff>
      <xdr:row>59</xdr:row>
      <xdr:rowOff>51526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6696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51526</xdr:rowOff>
    </xdr:from>
    <xdr:to>
      <xdr:col>111</xdr:col>
      <xdr:colOff>177800</xdr:colOff>
      <xdr:row>59</xdr:row>
      <xdr:rowOff>51635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6707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51635</xdr:rowOff>
    </xdr:from>
    <xdr:to>
      <xdr:col>107</xdr:col>
      <xdr:colOff>50800</xdr:colOff>
      <xdr:row>59</xdr:row>
      <xdr:rowOff>52179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67185"/>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52179</xdr:rowOff>
    </xdr:from>
    <xdr:to>
      <xdr:col>102</xdr:col>
      <xdr:colOff>114300</xdr:colOff>
      <xdr:row>59</xdr:row>
      <xdr:rowOff>52505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6772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617</xdr:rowOff>
    </xdr:from>
    <xdr:to>
      <xdr:col>116</xdr:col>
      <xdr:colOff>114300</xdr:colOff>
      <xdr:row>59</xdr:row>
      <xdr:rowOff>102217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86994</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726</xdr:rowOff>
    </xdr:from>
    <xdr:to>
      <xdr:col>112</xdr:col>
      <xdr:colOff>38100</xdr:colOff>
      <xdr:row>59</xdr:row>
      <xdr:rowOff>102326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93453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20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835</xdr:rowOff>
    </xdr:from>
    <xdr:to>
      <xdr:col>107</xdr:col>
      <xdr:colOff>101600</xdr:colOff>
      <xdr:row>59</xdr:row>
      <xdr:rowOff>102435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93562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20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1379</xdr:rowOff>
    </xdr:from>
    <xdr:to>
      <xdr:col>102</xdr:col>
      <xdr:colOff>165100</xdr:colOff>
      <xdr:row>59</xdr:row>
      <xdr:rowOff>102979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94106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20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1705</xdr:rowOff>
    </xdr:from>
    <xdr:to>
      <xdr:col>98</xdr:col>
      <xdr:colOff>38100</xdr:colOff>
      <xdr:row>59</xdr:row>
      <xdr:rowOff>103305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94432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2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146196</xdr:rowOff>
    </xdr:from>
    <xdr:to>
      <xdr:col>116</xdr:col>
      <xdr:colOff>63500</xdr:colOff>
      <xdr:row>77</xdr:row>
      <xdr:rowOff>78987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33496"/>
          <a:ext cx="8382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131090</xdr:rowOff>
    </xdr:from>
    <xdr:to>
      <xdr:col>111</xdr:col>
      <xdr:colOff>177800</xdr:colOff>
      <xdr:row>74</xdr:row>
      <xdr:rowOff>146196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1839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131090</xdr:rowOff>
    </xdr:from>
    <xdr:to>
      <xdr:col>107</xdr:col>
      <xdr:colOff>50800</xdr:colOff>
      <xdr:row>75</xdr:row>
      <xdr:rowOff>12256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18390"/>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170047</xdr:rowOff>
    </xdr:from>
    <xdr:to>
      <xdr:col>102</xdr:col>
      <xdr:colOff>114300</xdr:colOff>
      <xdr:row>75</xdr:row>
      <xdr:rowOff>12256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57347"/>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28187</xdr:rowOff>
    </xdr:from>
    <xdr:to>
      <xdr:col>116</xdr:col>
      <xdr:colOff>114300</xdr:colOff>
      <xdr:row>77</xdr:row>
      <xdr:rowOff>129787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6614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95396</xdr:rowOff>
    </xdr:from>
    <xdr:to>
      <xdr:col>112</xdr:col>
      <xdr:colOff>38100</xdr:colOff>
      <xdr:row>75</xdr:row>
      <xdr:rowOff>25546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42073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80290</xdr:rowOff>
    </xdr:from>
    <xdr:to>
      <xdr:col>107</xdr:col>
      <xdr:colOff>101600</xdr:colOff>
      <xdr:row>75</xdr:row>
      <xdr:rowOff>10440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26967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132906</xdr:rowOff>
    </xdr:from>
    <xdr:to>
      <xdr:col>102</xdr:col>
      <xdr:colOff>165100</xdr:colOff>
      <xdr:row>75</xdr:row>
      <xdr:rowOff>63056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54183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119247</xdr:rowOff>
    </xdr:from>
    <xdr:to>
      <xdr:col>98</xdr:col>
      <xdr:colOff>38100</xdr:colOff>
      <xdr:row>75</xdr:row>
      <xdr:rowOff>49397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40524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人件費は、保育所の民営化、出先機関業務の一部民間委託などの取り組みにより、類似団体より少ない職員数で行政サービスを運営しており、結果として類似団体平均を下回っている。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町内に老人ホームがあることによる老人ホーム措置費、義務教育就学児などの医療費助成や障害者助成事業を単独事業として実施していることにより、前年とほぼ同水準であるが、類似団体平均を若干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は、亜炭鉱跡の予防充填に係る工事費の決算額が多く、類似団体の中で最大の値となった。結果として普通建設事業費全体の数値についても、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公債費は、これまで地方債の発行抑制を行ってきたことにより、類似団体の中でも下位で推移している。しかし、今後も住民の安心安全対策を推進するために必要な事業に対する借入を予定しているため、公債費は増加傾向にある。</a:t>
          </a:r>
        </a:p>
        <a:p>
          <a:r>
            <a:rPr kumimoji="1" lang="ja-JP" altLang="en-US" sz="1300">
              <a:latin typeface="ＭＳ Ｐゴシック" panose="020B0600070205080204" pitchFamily="50" charset="-128"/>
              <a:ea typeface="ＭＳ Ｐゴシック" panose="020B0600070205080204" pitchFamily="50" charset="-128"/>
            </a:rPr>
            <a:t>繰出金は、下水道事業に対する繰出が多いことから類似団体平均を上回っているが、平成４年以降に集中的に整備した下水道事業に充てた借入の償還が令和５年以降に順次終了していくため、将来的には繰出金が減少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18,348
17,733
56.69
8,995,360
8,696,207
199,769
4,592,183
5,322,137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43307</xdr:rowOff>
    </xdr:from>
    <xdr:to>
      <xdr:col>24</xdr:col>
      <xdr:colOff>63500</xdr:colOff>
      <xdr:row>38</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5840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7874</xdr:rowOff>
    </xdr:from>
    <xdr:to>
      <xdr:col>19</xdr:col>
      <xdr:colOff>177800</xdr:colOff>
      <xdr:row>38</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2297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7874</xdr:rowOff>
    </xdr:from>
    <xdr:to>
      <xdr:col>15</xdr:col>
      <xdr:colOff>50800</xdr:colOff>
      <xdr:row>38</xdr:row>
      <xdr:rowOff>48641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2297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160655</xdr:rowOff>
    </xdr:from>
    <xdr:to>
      <xdr:col>10</xdr:col>
      <xdr:colOff>114300</xdr:colOff>
      <xdr:row>38</xdr:row>
      <xdr:rowOff>48641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04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170434</xdr:rowOff>
    </xdr:from>
    <xdr:to>
      <xdr:col>24</xdr:col>
      <xdr:colOff>114300</xdr:colOff>
      <xdr:row>38</xdr:row>
      <xdr:rowOff>100584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163957</xdr:rowOff>
    </xdr:from>
    <xdr:to>
      <xdr:col>20</xdr:col>
      <xdr:colOff>38100</xdr:colOff>
      <xdr:row>38</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128524</xdr:rowOff>
    </xdr:from>
    <xdr:to>
      <xdr:col>15</xdr:col>
      <xdr:colOff>101600</xdr:colOff>
      <xdr:row>38</xdr:row>
      <xdr:rowOff>58674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49801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169291</xdr:rowOff>
    </xdr:from>
    <xdr:to>
      <xdr:col>10</xdr:col>
      <xdr:colOff>165100</xdr:colOff>
      <xdr:row>38</xdr:row>
      <xdr:rowOff>99441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90568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109855</xdr:rowOff>
    </xdr:from>
    <xdr:to>
      <xdr:col>6</xdr:col>
      <xdr:colOff>38100</xdr:colOff>
      <xdr:row>38</xdr:row>
      <xdr:rowOff>40005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31132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153590</xdr:rowOff>
    </xdr:from>
    <xdr:to>
      <xdr:col>24</xdr:col>
      <xdr:colOff>63500</xdr:colOff>
      <xdr:row>57</xdr:row>
      <xdr:rowOff>5014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4790"/>
          <a:ext cx="8382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2467</xdr:rowOff>
    </xdr:from>
    <xdr:to>
      <xdr:col>19</xdr:col>
      <xdr:colOff>177800</xdr:colOff>
      <xdr:row>57</xdr:row>
      <xdr:rowOff>5014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511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132906</xdr:rowOff>
    </xdr:from>
    <xdr:to>
      <xdr:col>15</xdr:col>
      <xdr:colOff>50800</xdr:colOff>
      <xdr:row>57</xdr:row>
      <xdr:rowOff>2467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3410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104500</xdr:rowOff>
    </xdr:from>
    <xdr:to>
      <xdr:col>10</xdr:col>
      <xdr:colOff>114300</xdr:colOff>
      <xdr:row>56</xdr:row>
      <xdr:rowOff>132906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05700"/>
          <a:ext cx="889000" cy="2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102790</xdr:rowOff>
    </xdr:from>
    <xdr:to>
      <xdr:col>24</xdr:col>
      <xdr:colOff>114300</xdr:colOff>
      <xdr:row>57</xdr:row>
      <xdr:rowOff>32940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125664</xdr:rowOff>
    </xdr:from>
    <xdr:to>
      <xdr:col>20</xdr:col>
      <xdr:colOff>38100</xdr:colOff>
      <xdr:row>57</xdr:row>
      <xdr:rowOff>55814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46941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123117</xdr:rowOff>
    </xdr:from>
    <xdr:to>
      <xdr:col>15</xdr:col>
      <xdr:colOff>101600</xdr:colOff>
      <xdr:row>57</xdr:row>
      <xdr:rowOff>53267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82106</xdr:rowOff>
    </xdr:from>
    <xdr:to>
      <xdr:col>10</xdr:col>
      <xdr:colOff>165100</xdr:colOff>
      <xdr:row>57</xdr:row>
      <xdr:rowOff>12256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53700</xdr:rowOff>
    </xdr:from>
    <xdr:to>
      <xdr:col>6</xdr:col>
      <xdr:colOff>38100</xdr:colOff>
      <xdr:row>56</xdr:row>
      <xdr:rowOff>155300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138737</xdr:rowOff>
    </xdr:from>
    <xdr:to>
      <xdr:col>24</xdr:col>
      <xdr:colOff>63500</xdr:colOff>
      <xdr:row>78</xdr:row>
      <xdr:rowOff>42007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0387"/>
          <a:ext cx="8382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28944</xdr:rowOff>
    </xdr:from>
    <xdr:to>
      <xdr:col>19</xdr:col>
      <xdr:colOff>177800</xdr:colOff>
      <xdr:row>78</xdr:row>
      <xdr:rowOff>42007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02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20698</xdr:rowOff>
    </xdr:from>
    <xdr:to>
      <xdr:col>15</xdr:col>
      <xdr:colOff>50800</xdr:colOff>
      <xdr:row>78</xdr:row>
      <xdr:rowOff>28944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93798"/>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20698</xdr:rowOff>
    </xdr:from>
    <xdr:to>
      <xdr:col>10</xdr:col>
      <xdr:colOff>114300</xdr:colOff>
      <xdr:row>78</xdr:row>
      <xdr:rowOff>138100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3798"/>
          <a:ext cx="889000" cy="1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87937</xdr:rowOff>
    </xdr:from>
    <xdr:to>
      <xdr:col>24</xdr:col>
      <xdr:colOff>114300</xdr:colOff>
      <xdr:row>78</xdr:row>
      <xdr:rowOff>18087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66364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162657</xdr:rowOff>
    </xdr:from>
    <xdr:to>
      <xdr:col>20</xdr:col>
      <xdr:colOff>38100</xdr:colOff>
      <xdr:row>78</xdr:row>
      <xdr:rowOff>92807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83934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149594</xdr:rowOff>
    </xdr:from>
    <xdr:to>
      <xdr:col>15</xdr:col>
      <xdr:colOff>101600</xdr:colOff>
      <xdr:row>78</xdr:row>
      <xdr:rowOff>79744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70871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141348</xdr:rowOff>
    </xdr:from>
    <xdr:to>
      <xdr:col>10</xdr:col>
      <xdr:colOff>165100</xdr:colOff>
      <xdr:row>78</xdr:row>
      <xdr:rowOff>71498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62625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87300</xdr:rowOff>
    </xdr:from>
    <xdr:to>
      <xdr:col>6</xdr:col>
      <xdr:colOff>38100</xdr:colOff>
      <xdr:row>79</xdr:row>
      <xdr:rowOff>17450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4842</xdr:rowOff>
    </xdr:from>
    <xdr:to>
      <xdr:col>24</xdr:col>
      <xdr:colOff>63500</xdr:colOff>
      <xdr:row>99</xdr:row>
      <xdr:rowOff>11912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78392"/>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xdr:rowOff>
    </xdr:from>
    <xdr:to>
      <xdr:col>19</xdr:col>
      <xdr:colOff>177800</xdr:colOff>
      <xdr:row>99</xdr:row>
      <xdr:rowOff>4842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7355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109443</xdr:rowOff>
    </xdr:from>
    <xdr:to>
      <xdr:col>15</xdr:col>
      <xdr:colOff>50800</xdr:colOff>
      <xdr:row>99</xdr:row>
      <xdr:rowOff>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1543"/>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109443</xdr:rowOff>
    </xdr:from>
    <xdr:to>
      <xdr:col>10</xdr:col>
      <xdr:colOff>114300</xdr:colOff>
      <xdr:row>98</xdr:row>
      <xdr:rowOff>128090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154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132562</xdr:rowOff>
    </xdr:from>
    <xdr:to>
      <xdr:col>24</xdr:col>
      <xdr:colOff>114300</xdr:colOff>
      <xdr:row>99</xdr:row>
      <xdr:rowOff>62712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110989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125492</xdr:rowOff>
    </xdr:from>
    <xdr:to>
      <xdr:col>20</xdr:col>
      <xdr:colOff>38100</xdr:colOff>
      <xdr:row>99</xdr:row>
      <xdr:rowOff>55642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46769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120659</xdr:rowOff>
    </xdr:from>
    <xdr:to>
      <xdr:col>15</xdr:col>
      <xdr:colOff>101600</xdr:colOff>
      <xdr:row>99</xdr:row>
      <xdr:rowOff>50809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41936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58643</xdr:rowOff>
    </xdr:from>
    <xdr:to>
      <xdr:col>10</xdr:col>
      <xdr:colOff>165100</xdr:colOff>
      <xdr:row>98</xdr:row>
      <xdr:rowOff>160243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151370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77290</xdr:rowOff>
    </xdr:from>
    <xdr:to>
      <xdr:col>6</xdr:col>
      <xdr:colOff>38100</xdr:colOff>
      <xdr:row>99</xdr:row>
      <xdr:rowOff>7440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170017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128270</xdr:rowOff>
    </xdr:from>
    <xdr:to>
      <xdr:col>55</xdr:col>
      <xdr:colOff>0</xdr:colOff>
      <xdr:row>38</xdr:row>
      <xdr:rowOff>128270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3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128270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1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127356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127356</xdr:rowOff>
    </xdr:from>
    <xdr:to>
      <xdr:col>41</xdr:col>
      <xdr:colOff>50800</xdr:colOff>
      <xdr:row>38</xdr:row>
      <xdr:rowOff>127356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2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163847</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7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76556</xdr:rowOff>
    </xdr:from>
    <xdr:to>
      <xdr:col>41</xdr:col>
      <xdr:colOff>101600</xdr:colOff>
      <xdr:row>39</xdr:row>
      <xdr:rowOff>6706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169283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76556</xdr:rowOff>
    </xdr:from>
    <xdr:to>
      <xdr:col>36</xdr:col>
      <xdr:colOff>165100</xdr:colOff>
      <xdr:row>39</xdr:row>
      <xdr:rowOff>6706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169283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161913</xdr:rowOff>
    </xdr:from>
    <xdr:to>
      <xdr:col>55</xdr:col>
      <xdr:colOff>0</xdr:colOff>
      <xdr:row>58</xdr:row>
      <xdr:rowOff>39897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4563"/>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161913</xdr:rowOff>
    </xdr:from>
    <xdr:to>
      <xdr:col>50</xdr:col>
      <xdr:colOff>114300</xdr:colOff>
      <xdr:row>58</xdr:row>
      <xdr:rowOff>2883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456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2883</xdr:rowOff>
    </xdr:from>
    <xdr:to>
      <xdr:col>45</xdr:col>
      <xdr:colOff>177800</xdr:colOff>
      <xdr:row>58</xdr:row>
      <xdr:rowOff>49765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6983"/>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20428</xdr:rowOff>
    </xdr:from>
    <xdr:to>
      <xdr:col>41</xdr:col>
      <xdr:colOff>50800</xdr:colOff>
      <xdr:row>58</xdr:row>
      <xdr:rowOff>49765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452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160547</xdr:rowOff>
    </xdr:from>
    <xdr:to>
      <xdr:col>55</xdr:col>
      <xdr:colOff>50800</xdr:colOff>
      <xdr:row>58</xdr:row>
      <xdr:rowOff>90697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75474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111113</xdr:rowOff>
    </xdr:from>
    <xdr:to>
      <xdr:col>50</xdr:col>
      <xdr:colOff>165100</xdr:colOff>
      <xdr:row>58</xdr:row>
      <xdr:rowOff>41263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32390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123533</xdr:rowOff>
    </xdr:from>
    <xdr:to>
      <xdr:col>46</xdr:col>
      <xdr:colOff>38100</xdr:colOff>
      <xdr:row>58</xdr:row>
      <xdr:rowOff>53683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44810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170415</xdr:rowOff>
    </xdr:from>
    <xdr:to>
      <xdr:col>41</xdr:col>
      <xdr:colOff>101600</xdr:colOff>
      <xdr:row>58</xdr:row>
      <xdr:rowOff>100565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91692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141078</xdr:rowOff>
    </xdr:from>
    <xdr:to>
      <xdr:col>36</xdr:col>
      <xdr:colOff>165100</xdr:colOff>
      <xdr:row>58</xdr:row>
      <xdr:rowOff>71228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62355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165379</xdr:rowOff>
    </xdr:from>
    <xdr:to>
      <xdr:col>55</xdr:col>
      <xdr:colOff>0</xdr:colOff>
      <xdr:row>79</xdr:row>
      <xdr:rowOff>6255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38479"/>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165379</xdr:rowOff>
    </xdr:from>
    <xdr:to>
      <xdr:col>50</xdr:col>
      <xdr:colOff>114300</xdr:colOff>
      <xdr:row>78</xdr:row>
      <xdr:rowOff>171228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847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166484</xdr:rowOff>
    </xdr:from>
    <xdr:to>
      <xdr:col>45</xdr:col>
      <xdr:colOff>177800</xdr:colOff>
      <xdr:row>78</xdr:row>
      <xdr:rowOff>171228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958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166484</xdr:rowOff>
    </xdr:from>
    <xdr:to>
      <xdr:col>41</xdr:col>
      <xdr:colOff>50800</xdr:colOff>
      <xdr:row>79</xdr:row>
      <xdr:rowOff>11494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958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126905</xdr:rowOff>
    </xdr:from>
    <xdr:to>
      <xdr:col>55</xdr:col>
      <xdr:colOff>50800</xdr:colOff>
      <xdr:row>79</xdr:row>
      <xdr:rowOff>57055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41832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114579</xdr:rowOff>
    </xdr:from>
    <xdr:to>
      <xdr:col>50</xdr:col>
      <xdr:colOff>165100</xdr:colOff>
      <xdr:row>79</xdr:row>
      <xdr:rowOff>44729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35856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120428</xdr:rowOff>
    </xdr:from>
    <xdr:to>
      <xdr:col>46</xdr:col>
      <xdr:colOff>38100</xdr:colOff>
      <xdr:row>79</xdr:row>
      <xdr:rowOff>50578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41705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115684</xdr:rowOff>
    </xdr:from>
    <xdr:to>
      <xdr:col>41</xdr:col>
      <xdr:colOff>101600</xdr:colOff>
      <xdr:row>79</xdr:row>
      <xdr:rowOff>45834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36961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132144</xdr:rowOff>
    </xdr:from>
    <xdr:to>
      <xdr:col>36</xdr:col>
      <xdr:colOff>165100</xdr:colOff>
      <xdr:row>79</xdr:row>
      <xdr:rowOff>62294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45532</xdr:rowOff>
    </xdr:from>
    <xdr:to>
      <xdr:col>55</xdr:col>
      <xdr:colOff>0</xdr:colOff>
      <xdr:row>98</xdr:row>
      <xdr:rowOff>50012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4763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45532</xdr:rowOff>
    </xdr:from>
    <xdr:to>
      <xdr:col>50</xdr:col>
      <xdr:colOff>114300</xdr:colOff>
      <xdr:row>98</xdr:row>
      <xdr:rowOff>51178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763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44306</xdr:rowOff>
    </xdr:from>
    <xdr:to>
      <xdr:col>45</xdr:col>
      <xdr:colOff>177800</xdr:colOff>
      <xdr:row>98</xdr:row>
      <xdr:rowOff>51178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46406"/>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32520</xdr:rowOff>
    </xdr:from>
    <xdr:to>
      <xdr:col>41</xdr:col>
      <xdr:colOff>50800</xdr:colOff>
      <xdr:row>98</xdr:row>
      <xdr:rowOff>44306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34620"/>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170662</xdr:rowOff>
    </xdr:from>
    <xdr:to>
      <xdr:col>55</xdr:col>
      <xdr:colOff>50800</xdr:colOff>
      <xdr:row>98</xdr:row>
      <xdr:rowOff>100812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85589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166182</xdr:rowOff>
    </xdr:from>
    <xdr:to>
      <xdr:col>50</xdr:col>
      <xdr:colOff>165100</xdr:colOff>
      <xdr:row>98</xdr:row>
      <xdr:rowOff>96332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378</xdr:rowOff>
    </xdr:from>
    <xdr:to>
      <xdr:col>46</xdr:col>
      <xdr:colOff>38100</xdr:colOff>
      <xdr:row>98</xdr:row>
      <xdr:rowOff>101978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93105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164956</xdr:rowOff>
    </xdr:from>
    <xdr:to>
      <xdr:col>41</xdr:col>
      <xdr:colOff>101600</xdr:colOff>
      <xdr:row>98</xdr:row>
      <xdr:rowOff>95106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86233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153170</xdr:rowOff>
    </xdr:from>
    <xdr:to>
      <xdr:col>36</xdr:col>
      <xdr:colOff>165100</xdr:colOff>
      <xdr:row>98</xdr:row>
      <xdr:rowOff>83320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110265</xdr:rowOff>
    </xdr:from>
    <xdr:to>
      <xdr:col>85</xdr:col>
      <xdr:colOff>126364</xdr:colOff>
      <xdr:row>38</xdr:row>
      <xdr:rowOff>114957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25215"/>
          <a:ext cx="1269" cy="120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118784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114957</xdr:rowOff>
    </xdr:from>
    <xdr:to>
      <xdr:col>86</xdr:col>
      <xdr:colOff>25400</xdr:colOff>
      <xdr:row>38</xdr:row>
      <xdr:rowOff>114957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3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56942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0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110265</xdr:rowOff>
    </xdr:from>
    <xdr:to>
      <xdr:col>86</xdr:col>
      <xdr:colOff>25400</xdr:colOff>
      <xdr:row>31</xdr:row>
      <xdr:rowOff>110265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2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110265</xdr:rowOff>
    </xdr:from>
    <xdr:to>
      <xdr:col>85</xdr:col>
      <xdr:colOff>127000</xdr:colOff>
      <xdr:row>32</xdr:row>
      <xdr:rowOff>136739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25215"/>
          <a:ext cx="838200" cy="19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68383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12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89956</xdr:rowOff>
    </xdr:from>
    <xdr:to>
      <xdr:col>85</xdr:col>
      <xdr:colOff>177800</xdr:colOff>
      <xdr:row>38</xdr:row>
      <xdr:rowOff>20106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136739</xdr:rowOff>
    </xdr:from>
    <xdr:to>
      <xdr:col>81</xdr:col>
      <xdr:colOff>50800</xdr:colOff>
      <xdr:row>37</xdr:row>
      <xdr:rowOff>50851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23139"/>
          <a:ext cx="889000" cy="7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103944</xdr:rowOff>
    </xdr:from>
    <xdr:to>
      <xdr:col>81</xdr:col>
      <xdr:colOff>101600</xdr:colOff>
      <xdr:row>38</xdr:row>
      <xdr:rowOff>34094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25221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59342</xdr:rowOff>
    </xdr:from>
    <xdr:to>
      <xdr:col>76</xdr:col>
      <xdr:colOff>114300</xdr:colOff>
      <xdr:row>37</xdr:row>
      <xdr:rowOff>50851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374292"/>
          <a:ext cx="889000" cy="10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151515</xdr:rowOff>
    </xdr:from>
    <xdr:to>
      <xdr:col>76</xdr:col>
      <xdr:colOff>165100</xdr:colOff>
      <xdr:row>38</xdr:row>
      <xdr:rowOff>81665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72792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142367</xdr:rowOff>
    </xdr:from>
    <xdr:to>
      <xdr:col>71</xdr:col>
      <xdr:colOff>177800</xdr:colOff>
      <xdr:row>31</xdr:row>
      <xdr:rowOff>59342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285867"/>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110965</xdr:rowOff>
    </xdr:from>
    <xdr:to>
      <xdr:col>72</xdr:col>
      <xdr:colOff>38100</xdr:colOff>
      <xdr:row>38</xdr:row>
      <xdr:rowOff>41115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32242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99165</xdr:rowOff>
    </xdr:from>
    <xdr:to>
      <xdr:col>67</xdr:col>
      <xdr:colOff>101600</xdr:colOff>
      <xdr:row>38</xdr:row>
      <xdr:rowOff>29315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20442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59465</xdr:rowOff>
    </xdr:from>
    <xdr:to>
      <xdr:col>85</xdr:col>
      <xdr:colOff>177800</xdr:colOff>
      <xdr:row>31</xdr:row>
      <xdr:rowOff>161065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12492</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2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85939</xdr:rowOff>
    </xdr:from>
    <xdr:to>
      <xdr:col>81</xdr:col>
      <xdr:colOff>101600</xdr:colOff>
      <xdr:row>33</xdr:row>
      <xdr:rowOff>16089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32616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3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xdr:rowOff>
    </xdr:from>
    <xdr:to>
      <xdr:col>76</xdr:col>
      <xdr:colOff>165100</xdr:colOff>
      <xdr:row>37</xdr:row>
      <xdr:rowOff>101651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118178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8542</xdr:rowOff>
    </xdr:from>
    <xdr:to>
      <xdr:col>72</xdr:col>
      <xdr:colOff>38100</xdr:colOff>
      <xdr:row>31</xdr:row>
      <xdr:rowOff>110142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3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126669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09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91567</xdr:rowOff>
    </xdr:from>
    <xdr:to>
      <xdr:col>67</xdr:col>
      <xdr:colOff>101600</xdr:colOff>
      <xdr:row>31</xdr:row>
      <xdr:rowOff>21717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38244</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01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155539</xdr:rowOff>
    </xdr:from>
    <xdr:to>
      <xdr:col>85</xdr:col>
      <xdr:colOff>127000</xdr:colOff>
      <xdr:row>57</xdr:row>
      <xdr:rowOff>155473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56739"/>
          <a:ext cx="838200" cy="1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154053</xdr:rowOff>
    </xdr:from>
    <xdr:to>
      <xdr:col>81</xdr:col>
      <xdr:colOff>50800</xdr:colOff>
      <xdr:row>57</xdr:row>
      <xdr:rowOff>155473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26703"/>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154053</xdr:rowOff>
    </xdr:from>
    <xdr:to>
      <xdr:col>76</xdr:col>
      <xdr:colOff>114300</xdr:colOff>
      <xdr:row>58</xdr:row>
      <xdr:rowOff>45631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26703"/>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37598</xdr:rowOff>
    </xdr:from>
    <xdr:to>
      <xdr:col>71</xdr:col>
      <xdr:colOff>177800</xdr:colOff>
      <xdr:row>58</xdr:row>
      <xdr:rowOff>45631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81698"/>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104739</xdr:rowOff>
    </xdr:from>
    <xdr:to>
      <xdr:col>85</xdr:col>
      <xdr:colOff>177800</xdr:colOff>
      <xdr:row>57</xdr:row>
      <xdr:rowOff>34889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83166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104673</xdr:rowOff>
    </xdr:from>
    <xdr:to>
      <xdr:col>81</xdr:col>
      <xdr:colOff>101600</xdr:colOff>
      <xdr:row>58</xdr:row>
      <xdr:rowOff>34823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25950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103253</xdr:rowOff>
    </xdr:from>
    <xdr:to>
      <xdr:col>76</xdr:col>
      <xdr:colOff>165100</xdr:colOff>
      <xdr:row>58</xdr:row>
      <xdr:rowOff>33403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24530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166281</xdr:rowOff>
    </xdr:from>
    <xdr:to>
      <xdr:col>72</xdr:col>
      <xdr:colOff>38100</xdr:colOff>
      <xdr:row>58</xdr:row>
      <xdr:rowOff>96431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87558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158248</xdr:rowOff>
    </xdr:from>
    <xdr:to>
      <xdr:col>67</xdr:col>
      <xdr:colOff>101600</xdr:colOff>
      <xdr:row>58</xdr:row>
      <xdr:rowOff>88398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79525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41230</xdr:rowOff>
    </xdr:from>
    <xdr:to>
      <xdr:col>85</xdr:col>
      <xdr:colOff>127000</xdr:colOff>
      <xdr:row>79</xdr:row>
      <xdr:rowOff>42965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5780"/>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41230</xdr:rowOff>
    </xdr:from>
    <xdr:to>
      <xdr:col>81</xdr:col>
      <xdr:colOff>50800</xdr:colOff>
      <xdr:row>79</xdr:row>
      <xdr:rowOff>43841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5780"/>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43841</xdr:rowOff>
    </xdr:from>
    <xdr:to>
      <xdr:col>76</xdr:col>
      <xdr:colOff>114300</xdr:colOff>
      <xdr:row>79</xdr:row>
      <xdr:rowOff>43841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8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42221</xdr:rowOff>
    </xdr:from>
    <xdr:to>
      <xdr:col>71</xdr:col>
      <xdr:colOff>177800</xdr:colOff>
      <xdr:row>79</xdr:row>
      <xdr:rowOff>43841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6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163615</xdr:rowOff>
    </xdr:from>
    <xdr:to>
      <xdr:col>85</xdr:col>
      <xdr:colOff>177800</xdr:colOff>
      <xdr:row>79</xdr:row>
      <xdr:rowOff>93765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78542</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161880</xdr:rowOff>
    </xdr:from>
    <xdr:to>
      <xdr:col>81</xdr:col>
      <xdr:colOff>101600</xdr:colOff>
      <xdr:row>79</xdr:row>
      <xdr:rowOff>92030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83157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164491</xdr:rowOff>
    </xdr:from>
    <xdr:to>
      <xdr:col>76</xdr:col>
      <xdr:colOff>165100</xdr:colOff>
      <xdr:row>79</xdr:row>
      <xdr:rowOff>94641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85768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85768</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162871</xdr:rowOff>
    </xdr:from>
    <xdr:to>
      <xdr:col>67</xdr:col>
      <xdr:colOff>101600</xdr:colOff>
      <xdr:row>79</xdr:row>
      <xdr:rowOff>93021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84148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51634</xdr:rowOff>
    </xdr:from>
    <xdr:to>
      <xdr:col>85</xdr:col>
      <xdr:colOff>126364</xdr:colOff>
      <xdr:row>98</xdr:row>
      <xdr:rowOff>23768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53584"/>
          <a:ext cx="1269" cy="117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27595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23768</xdr:rowOff>
    </xdr:from>
    <xdr:to>
      <xdr:col>86</xdr:col>
      <xdr:colOff>25400</xdr:colOff>
      <xdr:row>98</xdr:row>
      <xdr:rowOff>23768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169761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2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51634</xdr:rowOff>
    </xdr:from>
    <xdr:to>
      <xdr:col>86</xdr:col>
      <xdr:colOff>25400</xdr:colOff>
      <xdr:row>91</xdr:row>
      <xdr:rowOff>51634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5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159164</xdr:rowOff>
    </xdr:from>
    <xdr:to>
      <xdr:col>85</xdr:col>
      <xdr:colOff>127000</xdr:colOff>
      <xdr:row>97</xdr:row>
      <xdr:rowOff>160883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89814"/>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154286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7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131409</xdr:rowOff>
    </xdr:from>
    <xdr:to>
      <xdr:col>85</xdr:col>
      <xdr:colOff>177800</xdr:colOff>
      <xdr:row>96</xdr:row>
      <xdr:rowOff>61559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159164</xdr:rowOff>
    </xdr:from>
    <xdr:to>
      <xdr:col>81</xdr:col>
      <xdr:colOff>50800</xdr:colOff>
      <xdr:row>97</xdr:row>
      <xdr:rowOff>159327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89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128296</xdr:rowOff>
    </xdr:from>
    <xdr:to>
      <xdr:col>81</xdr:col>
      <xdr:colOff>101600</xdr:colOff>
      <xdr:row>96</xdr:row>
      <xdr:rowOff>58446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74973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159327</xdr:rowOff>
    </xdr:from>
    <xdr:to>
      <xdr:col>76</xdr:col>
      <xdr:colOff>114300</xdr:colOff>
      <xdr:row>98</xdr:row>
      <xdr:rowOff>21296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89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138571</xdr:rowOff>
    </xdr:from>
    <xdr:to>
      <xdr:col>76</xdr:col>
      <xdr:colOff>165100</xdr:colOff>
      <xdr:row>96</xdr:row>
      <xdr:rowOff>68721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85248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21296</xdr:rowOff>
    </xdr:from>
    <xdr:to>
      <xdr:col>71</xdr:col>
      <xdr:colOff>177800</xdr:colOff>
      <xdr:row>98</xdr:row>
      <xdr:rowOff>29428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2339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138266</xdr:rowOff>
    </xdr:from>
    <xdr:to>
      <xdr:col>72</xdr:col>
      <xdr:colOff>38100</xdr:colOff>
      <xdr:row>96</xdr:row>
      <xdr:rowOff>68416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84943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xdr:rowOff>
    </xdr:from>
    <xdr:to>
      <xdr:col>67</xdr:col>
      <xdr:colOff>101600</xdr:colOff>
      <xdr:row>96</xdr:row>
      <xdr:rowOff>102098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118625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110083</xdr:rowOff>
    </xdr:from>
    <xdr:to>
      <xdr:col>85</xdr:col>
      <xdr:colOff>177800</xdr:colOff>
      <xdr:row>98</xdr:row>
      <xdr:rowOff>40233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25010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108364</xdr:rowOff>
    </xdr:from>
    <xdr:to>
      <xdr:col>81</xdr:col>
      <xdr:colOff>101600</xdr:colOff>
      <xdr:row>98</xdr:row>
      <xdr:rowOff>38514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108527</xdr:rowOff>
    </xdr:from>
    <xdr:to>
      <xdr:col>76</xdr:col>
      <xdr:colOff>165100</xdr:colOff>
      <xdr:row>98</xdr:row>
      <xdr:rowOff>38677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29804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141946</xdr:rowOff>
    </xdr:from>
    <xdr:to>
      <xdr:col>72</xdr:col>
      <xdr:colOff>38100</xdr:colOff>
      <xdr:row>98</xdr:row>
      <xdr:rowOff>72096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63223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150078</xdr:rowOff>
    </xdr:from>
    <xdr:to>
      <xdr:col>67</xdr:col>
      <xdr:colOff>101600</xdr:colOff>
      <xdr:row>98</xdr:row>
      <xdr:rowOff>80228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71355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18,371</a:t>
          </a:r>
          <a:r>
            <a:rPr kumimoji="1" lang="ja-JP" altLang="en-US" sz="1300">
              <a:latin typeface="ＭＳ Ｐゴシック" panose="020B0600070205080204" pitchFamily="50" charset="-128"/>
              <a:ea typeface="ＭＳ Ｐゴシック" panose="020B0600070205080204" pitchFamily="50" charset="-128"/>
            </a:rPr>
            <a:t>人であり、構成団体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突出して類似団体平均値を上回っている目的別歳出は、消防費である。</a:t>
          </a:r>
        </a:p>
        <a:p>
          <a:r>
            <a:rPr kumimoji="1" lang="ja-JP" altLang="en-US" sz="1300">
              <a:latin typeface="ＭＳ Ｐゴシック" panose="020B0600070205080204" pitchFamily="50" charset="-128"/>
              <a:ea typeface="ＭＳ Ｐゴシック" panose="020B0600070205080204" pitchFamily="50" charset="-128"/>
            </a:rPr>
            <a:t>本町では、地下の亜炭廃坑に起因する落盤を防止するため、亜炭廃坑の予防充填事業を継続しており、当該事業に必要な予算は、防災対策事業の一環として消防費に計上している。</a:t>
          </a:r>
        </a:p>
        <a:p>
          <a:r>
            <a:rPr kumimoji="1" lang="ja-JP" altLang="en-US" sz="1300">
              <a:latin typeface="ＭＳ Ｐゴシック" panose="020B0600070205080204" pitchFamily="50" charset="-128"/>
              <a:ea typeface="ＭＳ Ｐゴシック" panose="020B0600070205080204" pitchFamily="50" charset="-128"/>
            </a:rPr>
            <a:t>当該事業の直接的な財源は国と県からの補助であり、町費の負担なく実施しているが、事業費が大きいため、消防費が類似団体平均を大きく上回っている。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1,717,140</a:t>
          </a:r>
          <a:r>
            <a:rPr kumimoji="1" lang="ja-JP" altLang="en-US" sz="1400">
              <a:latin typeface="ＭＳ ゴシック" pitchFamily="49" charset="-128"/>
              <a:ea typeface="ＭＳ ゴシック" pitchFamily="49" charset="-128"/>
            </a:rPr>
            <a:t>千円で、前年比</a:t>
          </a:r>
          <a:r>
            <a:rPr kumimoji="1" lang="en-US" altLang="ja-JP" sz="1400">
              <a:latin typeface="ＭＳ ゴシック" pitchFamily="49" charset="-128"/>
              <a:ea typeface="ＭＳ ゴシック" pitchFamily="49" charset="-128"/>
            </a:rPr>
            <a:t>+5,183</a:t>
          </a:r>
          <a:r>
            <a:rPr kumimoji="1" lang="ja-JP" altLang="en-US" sz="1400">
              <a:latin typeface="ＭＳ ゴシック" pitchFamily="49" charset="-128"/>
              <a:ea typeface="ＭＳ ゴシック" pitchFamily="49" charset="-128"/>
            </a:rPr>
            <a:t>千円、ほぼ同水準を維持している。標準財政規模が前年よりも増加となったことにより、標準財政規模に占める比率が低下した。</a:t>
          </a:r>
        </a:p>
        <a:p>
          <a:r>
            <a:rPr kumimoji="1" lang="ja-JP" altLang="en-US" sz="1400">
              <a:latin typeface="ＭＳ ゴシック" pitchFamily="49" charset="-128"/>
              <a:ea typeface="ＭＳ ゴシック" pitchFamily="49" charset="-128"/>
            </a:rPr>
            <a:t>　標準財政規模に占める実質収支額については、前年費で微増（</a:t>
          </a:r>
          <a:r>
            <a:rPr kumimoji="1" lang="en-US" altLang="ja-JP" sz="1400">
              <a:latin typeface="ＭＳ ゴシック" pitchFamily="49" charset="-128"/>
              <a:ea typeface="ＭＳ ゴシック" pitchFamily="49" charset="-128"/>
            </a:rPr>
            <a:t>+0.4pt</a:t>
          </a:r>
          <a:r>
            <a:rPr kumimoji="1" lang="ja-JP" altLang="en-US" sz="1400">
              <a:latin typeface="ＭＳ ゴシック" pitchFamily="49" charset="-128"/>
              <a:ea typeface="ＭＳ ゴシック" pitchFamily="49" charset="-128"/>
            </a:rPr>
            <a:t>）となったが、これは、福祉医療費や障害福祉費などの実績が予算の見込みより下回ったことなどにより、実質収支が前年費で約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千万円増加となったことによるものである。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一般会計をはじめ、全ての会計で赤字は生じていない。今後とも赤字が発生しないよう経費の節減に取り組んでいく。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election activeCell="BE31" sqref="BE3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84</v>
      </c>
      <c r="C3" s="403"/>
      <c r="D3" s="403"/>
      <c r="E3" s="404"/>
      <c r="F3" s="404"/>
      <c r="G3" s="404"/>
      <c r="H3" s="404"/>
      <c r="I3" s="404"/>
      <c r="J3" s="404"/>
      <c r="K3" s="404"/>
      <c r="L3" s="404" t="s">
        <v>85</v>
      </c>
      <c r="M3" s="404"/>
      <c r="N3" s="404"/>
      <c r="O3" s="404"/>
      <c r="P3" s="404"/>
      <c r="Q3" s="404"/>
      <c r="R3" s="411"/>
      <c r="S3" s="411"/>
      <c r="T3" s="411"/>
      <c r="U3" s="411"/>
      <c r="V3" s="412"/>
      <c r="W3" s="386" t="s">
        <v>86</v>
      </c>
      <c r="X3" s="387"/>
      <c r="Y3" s="387"/>
      <c r="Z3" s="387"/>
      <c r="AA3" s="387"/>
      <c r="AB3" s="403"/>
      <c r="AC3" s="411" t="s">
        <v>87</v>
      </c>
      <c r="AD3" s="387"/>
      <c r="AE3" s="387"/>
      <c r="AF3" s="387"/>
      <c r="AG3" s="387"/>
      <c r="AH3" s="387"/>
      <c r="AI3" s="387"/>
      <c r="AJ3" s="387"/>
      <c r="AK3" s="387"/>
      <c r="AL3" s="388"/>
      <c r="AM3" s="386" t="s">
        <v>88</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89</v>
      </c>
      <c r="BO3" s="387"/>
      <c r="BP3" s="387"/>
      <c r="BQ3" s="387"/>
      <c r="BR3" s="387"/>
      <c r="BS3" s="387"/>
      <c r="BT3" s="387"/>
      <c r="BU3" s="388"/>
      <c r="BV3" s="386" t="s">
        <v>90</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91</v>
      </c>
      <c r="CU3" s="387"/>
      <c r="CV3" s="387"/>
      <c r="CW3" s="387"/>
      <c r="CX3" s="387"/>
      <c r="CY3" s="387"/>
      <c r="CZ3" s="387"/>
      <c r="DA3" s="388"/>
      <c r="DB3" s="386" t="s">
        <v>92</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93</v>
      </c>
      <c r="AZ4" s="390"/>
      <c r="BA4" s="390"/>
      <c r="BB4" s="390"/>
      <c r="BC4" s="390"/>
      <c r="BD4" s="390"/>
      <c r="BE4" s="390"/>
      <c r="BF4" s="390"/>
      <c r="BG4" s="390"/>
      <c r="BH4" s="390"/>
      <c r="BI4" s="390"/>
      <c r="BJ4" s="390"/>
      <c r="BK4" s="390"/>
      <c r="BL4" s="390"/>
      <c r="BM4" s="391"/>
      <c r="BN4" s="392">
        <v>8995360</v>
      </c>
      <c r="BO4" s="393"/>
      <c r="BP4" s="393"/>
      <c r="BQ4" s="393"/>
      <c r="BR4" s="393"/>
      <c r="BS4" s="393"/>
      <c r="BT4" s="393"/>
      <c r="BU4" s="394"/>
      <c r="BV4" s="392">
        <v>8372956</v>
      </c>
      <c r="BW4" s="393"/>
      <c r="BX4" s="393"/>
      <c r="BY4" s="393"/>
      <c r="BZ4" s="393"/>
      <c r="CA4" s="393"/>
      <c r="CB4" s="393"/>
      <c r="CC4" s="394"/>
      <c r="CD4" s="395" t="s">
        <v>94</v>
      </c>
      <c r="CE4" s="396"/>
      <c r="CF4" s="396"/>
      <c r="CG4" s="396"/>
      <c r="CH4" s="396"/>
      <c r="CI4" s="396"/>
      <c r="CJ4" s="396"/>
      <c r="CK4" s="396"/>
      <c r="CL4" s="396"/>
      <c r="CM4" s="396"/>
      <c r="CN4" s="396"/>
      <c r="CO4" s="396"/>
      <c r="CP4" s="396"/>
      <c r="CQ4" s="396"/>
      <c r="CR4" s="396"/>
      <c r="CS4" s="397"/>
      <c r="CT4" s="398">
        <v>4.4000000000000004</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95</v>
      </c>
      <c r="AN5" s="459"/>
      <c r="AO5" s="459"/>
      <c r="AP5" s="459"/>
      <c r="AQ5" s="459"/>
      <c r="AR5" s="459"/>
      <c r="AS5" s="459"/>
      <c r="AT5" s="460"/>
      <c r="AU5" s="461" t="s">
        <v>96</v>
      </c>
      <c r="AV5" s="462"/>
      <c r="AW5" s="462"/>
      <c r="AX5" s="462"/>
      <c r="AY5" s="463" t="s">
        <v>97</v>
      </c>
      <c r="AZ5" s="464"/>
      <c r="BA5" s="464"/>
      <c r="BB5" s="464"/>
      <c r="BC5" s="464"/>
      <c r="BD5" s="464"/>
      <c r="BE5" s="464"/>
      <c r="BF5" s="464"/>
      <c r="BG5" s="464"/>
      <c r="BH5" s="464"/>
      <c r="BI5" s="464"/>
      <c r="BJ5" s="464"/>
      <c r="BK5" s="464"/>
      <c r="BL5" s="464"/>
      <c r="BM5" s="465"/>
      <c r="BN5" s="429">
        <v>8696207</v>
      </c>
      <c r="BO5" s="430"/>
      <c r="BP5" s="430"/>
      <c r="BQ5" s="430"/>
      <c r="BR5" s="430"/>
      <c r="BS5" s="430"/>
      <c r="BT5" s="430"/>
      <c r="BU5" s="431"/>
      <c r="BV5" s="429">
        <v>8098274</v>
      </c>
      <c r="BW5" s="430"/>
      <c r="BX5" s="430"/>
      <c r="BY5" s="430"/>
      <c r="BZ5" s="430"/>
      <c r="CA5" s="430"/>
      <c r="CB5" s="430"/>
      <c r="CC5" s="431"/>
      <c r="CD5" s="432" t="s">
        <v>98</v>
      </c>
      <c r="CE5" s="433"/>
      <c r="CF5" s="433"/>
      <c r="CG5" s="433"/>
      <c r="CH5" s="433"/>
      <c r="CI5" s="433"/>
      <c r="CJ5" s="433"/>
      <c r="CK5" s="433"/>
      <c r="CL5" s="433"/>
      <c r="CM5" s="433"/>
      <c r="CN5" s="433"/>
      <c r="CO5" s="433"/>
      <c r="CP5" s="433"/>
      <c r="CQ5" s="433"/>
      <c r="CR5" s="433"/>
      <c r="CS5" s="434"/>
      <c r="CT5" s="426">
        <v>87.7</v>
      </c>
      <c r="CU5" s="427"/>
      <c r="CV5" s="427"/>
      <c r="CW5" s="427"/>
      <c r="CX5" s="427"/>
      <c r="CY5" s="427"/>
      <c r="CZ5" s="427"/>
      <c r="DA5" s="428"/>
      <c r="DB5" s="426">
        <v>85.1</v>
      </c>
      <c r="DC5" s="427"/>
      <c r="DD5" s="427"/>
      <c r="DE5" s="427"/>
      <c r="DF5" s="427"/>
      <c r="DG5" s="427"/>
      <c r="DH5" s="427"/>
      <c r="DI5" s="428"/>
      <c r="DJ5" s="186"/>
      <c r="DK5" s="186"/>
      <c r="DL5" s="186"/>
      <c r="DM5" s="186"/>
      <c r="DN5" s="186"/>
      <c r="DO5" s="186"/>
    </row>
    <row r="6" spans="1:119" ht="18.75" customHeight="1" x14ac:dyDescent="0.15">
      <c r="A6" s="187"/>
      <c r="B6" s="435" t="s">
        <v>99</v>
      </c>
      <c r="C6" s="436"/>
      <c r="D6" s="436"/>
      <c r="E6" s="437"/>
      <c r="F6" s="437"/>
      <c r="G6" s="437"/>
      <c r="H6" s="437"/>
      <c r="I6" s="437"/>
      <c r="J6" s="437"/>
      <c r="K6" s="437"/>
      <c r="L6" s="437" t="s">
        <v>100</v>
      </c>
      <c r="M6" s="437"/>
      <c r="N6" s="437"/>
      <c r="O6" s="437"/>
      <c r="P6" s="437"/>
      <c r="Q6" s="437"/>
      <c r="R6" s="441"/>
      <c r="S6" s="441"/>
      <c r="T6" s="441"/>
      <c r="U6" s="441"/>
      <c r="V6" s="442"/>
      <c r="W6" s="445" t="s">
        <v>101</v>
      </c>
      <c r="X6" s="446"/>
      <c r="Y6" s="446"/>
      <c r="Z6" s="446"/>
      <c r="AA6" s="446"/>
      <c r="AB6" s="436"/>
      <c r="AC6" s="449" t="s">
        <v>102</v>
      </c>
      <c r="AD6" s="450"/>
      <c r="AE6" s="450"/>
      <c r="AF6" s="450"/>
      <c r="AG6" s="450"/>
      <c r="AH6" s="450"/>
      <c r="AI6" s="450"/>
      <c r="AJ6" s="450"/>
      <c r="AK6" s="450"/>
      <c r="AL6" s="451"/>
      <c r="AM6" s="458" t="s">
        <v>103</v>
      </c>
      <c r="AN6" s="459"/>
      <c r="AO6" s="459"/>
      <c r="AP6" s="459"/>
      <c r="AQ6" s="459"/>
      <c r="AR6" s="459"/>
      <c r="AS6" s="459"/>
      <c r="AT6" s="460"/>
      <c r="AU6" s="461" t="s">
        <v>96</v>
      </c>
      <c r="AV6" s="462"/>
      <c r="AW6" s="462"/>
      <c r="AX6" s="462"/>
      <c r="AY6" s="463" t="s">
        <v>104</v>
      </c>
      <c r="AZ6" s="464"/>
      <c r="BA6" s="464"/>
      <c r="BB6" s="464"/>
      <c r="BC6" s="464"/>
      <c r="BD6" s="464"/>
      <c r="BE6" s="464"/>
      <c r="BF6" s="464"/>
      <c r="BG6" s="464"/>
      <c r="BH6" s="464"/>
      <c r="BI6" s="464"/>
      <c r="BJ6" s="464"/>
      <c r="BK6" s="464"/>
      <c r="BL6" s="464"/>
      <c r="BM6" s="465"/>
      <c r="BN6" s="429">
        <v>299153</v>
      </c>
      <c r="BO6" s="430"/>
      <c r="BP6" s="430"/>
      <c r="BQ6" s="430"/>
      <c r="BR6" s="430"/>
      <c r="BS6" s="430"/>
      <c r="BT6" s="430"/>
      <c r="BU6" s="431"/>
      <c r="BV6" s="429">
        <v>274682</v>
      </c>
      <c r="BW6" s="430"/>
      <c r="BX6" s="430"/>
      <c r="BY6" s="430"/>
      <c r="BZ6" s="430"/>
      <c r="CA6" s="430"/>
      <c r="CB6" s="430"/>
      <c r="CC6" s="431"/>
      <c r="CD6" s="432" t="s">
        <v>105</v>
      </c>
      <c r="CE6" s="433"/>
      <c r="CF6" s="433"/>
      <c r="CG6" s="433"/>
      <c r="CH6" s="433"/>
      <c r="CI6" s="433"/>
      <c r="CJ6" s="433"/>
      <c r="CK6" s="433"/>
      <c r="CL6" s="433"/>
      <c r="CM6" s="433"/>
      <c r="CN6" s="433"/>
      <c r="CO6" s="433"/>
      <c r="CP6" s="433"/>
      <c r="CQ6" s="433"/>
      <c r="CR6" s="433"/>
      <c r="CS6" s="434"/>
      <c r="CT6" s="466">
        <v>92.6</v>
      </c>
      <c r="CU6" s="467"/>
      <c r="CV6" s="467"/>
      <c r="CW6" s="467"/>
      <c r="CX6" s="467"/>
      <c r="CY6" s="467"/>
      <c r="CZ6" s="467"/>
      <c r="DA6" s="468"/>
      <c r="DB6" s="466">
        <v>91.1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106</v>
      </c>
      <c r="AN7" s="459"/>
      <c r="AO7" s="459"/>
      <c r="AP7" s="459"/>
      <c r="AQ7" s="459"/>
      <c r="AR7" s="459"/>
      <c r="AS7" s="459"/>
      <c r="AT7" s="460"/>
      <c r="AU7" s="461" t="s">
        <v>96</v>
      </c>
      <c r="AV7" s="462"/>
      <c r="AW7" s="462"/>
      <c r="AX7" s="462"/>
      <c r="AY7" s="463" t="s">
        <v>107</v>
      </c>
      <c r="AZ7" s="464"/>
      <c r="BA7" s="464"/>
      <c r="BB7" s="464"/>
      <c r="BC7" s="464"/>
      <c r="BD7" s="464"/>
      <c r="BE7" s="464"/>
      <c r="BF7" s="464"/>
      <c r="BG7" s="464"/>
      <c r="BH7" s="464"/>
      <c r="BI7" s="464"/>
      <c r="BJ7" s="464"/>
      <c r="BK7" s="464"/>
      <c r="BL7" s="464"/>
      <c r="BM7" s="465"/>
      <c r="BN7" s="429">
        <v>99384</v>
      </c>
      <c r="BO7" s="430"/>
      <c r="BP7" s="430"/>
      <c r="BQ7" s="430"/>
      <c r="BR7" s="430"/>
      <c r="BS7" s="430"/>
      <c r="BT7" s="430"/>
      <c r="BU7" s="431"/>
      <c r="BV7" s="429">
        <v>94808</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4592183</v>
      </c>
      <c r="CU7" s="430"/>
      <c r="CV7" s="430"/>
      <c r="CW7" s="430"/>
      <c r="CX7" s="430"/>
      <c r="CY7" s="430"/>
      <c r="CZ7" s="430"/>
      <c r="DA7" s="431"/>
      <c r="DB7" s="429">
        <v>4558970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199769</v>
      </c>
      <c r="BO8" s="430"/>
      <c r="BP8" s="430"/>
      <c r="BQ8" s="430"/>
      <c r="BR8" s="430"/>
      <c r="BS8" s="430"/>
      <c r="BT8" s="430"/>
      <c r="BU8" s="431"/>
      <c r="BV8" s="429">
        <v>179874</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18111</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19895</v>
      </c>
      <c r="BO9" s="430"/>
      <c r="BP9" s="430"/>
      <c r="BQ9" s="430"/>
      <c r="BR9" s="430"/>
      <c r="BS9" s="430"/>
      <c r="BT9" s="430"/>
      <c r="BU9" s="431"/>
      <c r="BV9" s="429">
        <v>30245</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8.6</v>
      </c>
      <c r="CU9" s="427"/>
      <c r="CV9" s="427"/>
      <c r="CW9" s="427"/>
      <c r="CX9" s="427"/>
      <c r="CY9" s="427"/>
      <c r="CZ9" s="427"/>
      <c r="DA9" s="428"/>
      <c r="DB9" s="426">
        <v>8.6999999999999993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18824</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96</v>
      </c>
      <c r="AV10" s="462"/>
      <c r="AW10" s="462"/>
      <c r="AX10" s="462"/>
      <c r="AY10" s="463" t="s">
        <v>122</v>
      </c>
      <c r="AZ10" s="464"/>
      <c r="BA10" s="464"/>
      <c r="BB10" s="464"/>
      <c r="BC10" s="464"/>
      <c r="BD10" s="464"/>
      <c r="BE10" s="464"/>
      <c r="BF10" s="464"/>
      <c r="BG10" s="464"/>
      <c r="BH10" s="464"/>
      <c r="BI10" s="464"/>
      <c r="BJ10" s="464"/>
      <c r="BK10" s="464"/>
      <c r="BL10" s="464"/>
      <c r="BM10" s="465"/>
      <c r="BN10" s="429">
        <v>143665</v>
      </c>
      <c r="BO10" s="430"/>
      <c r="BP10" s="430"/>
      <c r="BQ10" s="430"/>
      <c r="BR10" s="430"/>
      <c r="BS10" s="430"/>
      <c r="BT10" s="430"/>
      <c r="BU10" s="431"/>
      <c r="BV10" s="429">
        <v>89457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18348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96</v>
      </c>
      <c r="AV12" s="462"/>
      <c r="AW12" s="462"/>
      <c r="AX12" s="462"/>
      <c r="AY12" s="463" t="s">
        <v>135</v>
      </c>
      <c r="AZ12" s="464"/>
      <c r="BA12" s="464"/>
      <c r="BB12" s="464"/>
      <c r="BC12" s="464"/>
      <c r="BD12" s="464"/>
      <c r="BE12" s="464"/>
      <c r="BF12" s="464"/>
      <c r="BG12" s="464"/>
      <c r="BH12" s="464"/>
      <c r="BI12" s="464"/>
      <c r="BJ12" s="464"/>
      <c r="BK12" s="464"/>
      <c r="BL12" s="464"/>
      <c r="BM12" s="465"/>
      <c r="BN12" s="429">
        <v>138482</v>
      </c>
      <c r="BO12" s="430"/>
      <c r="BP12" s="430"/>
      <c r="BQ12" s="430"/>
      <c r="BR12" s="430"/>
      <c r="BS12" s="430"/>
      <c r="BT12" s="430"/>
      <c r="BU12" s="431"/>
      <c r="BV12" s="429">
        <v>88752</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17733</v>
      </c>
      <c r="S13" s="514"/>
      <c r="T13" s="514"/>
      <c r="U13" s="514"/>
      <c r="V13" s="515"/>
      <c r="W13" s="445" t="s">
        <v>139</v>
      </c>
      <c r="X13" s="446"/>
      <c r="Y13" s="446"/>
      <c r="Z13" s="446"/>
      <c r="AA13" s="446"/>
      <c r="AB13" s="436"/>
      <c r="AC13" s="480">
        <v>205</v>
      </c>
      <c r="AD13" s="481"/>
      <c r="AE13" s="481"/>
      <c r="AF13" s="481"/>
      <c r="AG13" s="523"/>
      <c r="AH13" s="480">
        <v>174</v>
      </c>
      <c r="AI13" s="481"/>
      <c r="AJ13" s="481"/>
      <c r="AK13" s="481"/>
      <c r="AL13" s="482"/>
      <c r="AM13" s="458" t="s">
        <v>140</v>
      </c>
      <c r="AN13" s="459"/>
      <c r="AO13" s="459"/>
      <c r="AP13" s="459"/>
      <c r="AQ13" s="459"/>
      <c r="AR13" s="459"/>
      <c r="AS13" s="459"/>
      <c r="AT13" s="460"/>
      <c r="AU13" s="461" t="s">
        <v>117</v>
      </c>
      <c r="AV13" s="462"/>
      <c r="AW13" s="462"/>
      <c r="AX13" s="462"/>
      <c r="AY13" s="463" t="s">
        <v>141</v>
      </c>
      <c r="AZ13" s="464"/>
      <c r="BA13" s="464"/>
      <c r="BB13" s="464"/>
      <c r="BC13" s="464"/>
      <c r="BD13" s="464"/>
      <c r="BE13" s="464"/>
      <c r="BF13" s="464"/>
      <c r="BG13" s="464"/>
      <c r="BH13" s="464"/>
      <c r="BI13" s="464"/>
      <c r="BJ13" s="464"/>
      <c r="BK13" s="464"/>
      <c r="BL13" s="464"/>
      <c r="BM13" s="465"/>
      <c r="BN13" s="429">
        <v>25078</v>
      </c>
      <c r="BO13" s="430"/>
      <c r="BP13" s="430"/>
      <c r="BQ13" s="430"/>
      <c r="BR13" s="430"/>
      <c r="BS13" s="430"/>
      <c r="BT13" s="430"/>
      <c r="BU13" s="431"/>
      <c r="BV13" s="429">
        <v>30950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6.8</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18371</v>
      </c>
      <c r="S14" s="514"/>
      <c r="T14" s="514"/>
      <c r="U14" s="514"/>
      <c r="V14" s="515"/>
      <c r="W14" s="419"/>
      <c r="X14" s="420"/>
      <c r="Y14" s="420"/>
      <c r="Z14" s="420"/>
      <c r="AA14" s="420"/>
      <c r="AB14" s="409"/>
      <c r="AC14" s="516">
        <v>2.2999999999999998</v>
      </c>
      <c r="AD14" s="517"/>
      <c r="AE14" s="517"/>
      <c r="AF14" s="517"/>
      <c r="AG14" s="518"/>
      <c r="AH14" s="516">
        <v>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17850</v>
      </c>
      <c r="S15" s="514"/>
      <c r="T15" s="514"/>
      <c r="U15" s="514"/>
      <c r="V15" s="515"/>
      <c r="W15" s="445" t="s">
        <v>146</v>
      </c>
      <c r="X15" s="446"/>
      <c r="Y15" s="446"/>
      <c r="Z15" s="446"/>
      <c r="AA15" s="446"/>
      <c r="AB15" s="436"/>
      <c r="AC15" s="480">
        <v>3628</v>
      </c>
      <c r="AD15" s="481"/>
      <c r="AE15" s="481"/>
      <c r="AF15" s="481"/>
      <c r="AG15" s="523"/>
      <c r="AH15" s="480">
        <v>3732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2385340</v>
      </c>
      <c r="BO15" s="393"/>
      <c r="BP15" s="393"/>
      <c r="BQ15" s="393"/>
      <c r="BR15" s="393"/>
      <c r="BS15" s="393"/>
      <c r="BT15" s="393"/>
      <c r="BU15" s="394"/>
      <c r="BV15" s="392">
        <v>2323620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40.1</v>
      </c>
      <c r="AD16" s="517"/>
      <c r="AE16" s="517"/>
      <c r="AF16" s="517"/>
      <c r="AG16" s="518"/>
      <c r="AH16" s="516">
        <v>41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3689643</v>
      </c>
      <c r="BO16" s="430"/>
      <c r="BP16" s="430"/>
      <c r="BQ16" s="430"/>
      <c r="BR16" s="430"/>
      <c r="BS16" s="430"/>
      <c r="BT16" s="430"/>
      <c r="BU16" s="431"/>
      <c r="BV16" s="429">
        <v>3619099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5209</v>
      </c>
      <c r="AD17" s="481"/>
      <c r="AE17" s="481"/>
      <c r="AF17" s="481"/>
      <c r="AG17" s="523"/>
      <c r="AH17" s="480">
        <v>5204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3035281</v>
      </c>
      <c r="BO17" s="430"/>
      <c r="BP17" s="430"/>
      <c r="BQ17" s="430"/>
      <c r="BR17" s="430"/>
      <c r="BS17" s="430"/>
      <c r="BT17" s="430"/>
      <c r="BU17" s="431"/>
      <c r="BV17" s="429">
        <v>2950456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56.69</v>
      </c>
      <c r="M18" s="545"/>
      <c r="N18" s="545"/>
      <c r="O18" s="545"/>
      <c r="P18" s="545"/>
      <c r="Q18" s="545"/>
      <c r="R18" s="546"/>
      <c r="S18" s="546"/>
      <c r="T18" s="546"/>
      <c r="U18" s="546"/>
      <c r="V18" s="547"/>
      <c r="W18" s="447"/>
      <c r="X18" s="448"/>
      <c r="Y18" s="448"/>
      <c r="Z18" s="448"/>
      <c r="AA18" s="448"/>
      <c r="AB18" s="439"/>
      <c r="AC18" s="548">
        <v>57.6</v>
      </c>
      <c r="AD18" s="549"/>
      <c r="AE18" s="549"/>
      <c r="AF18" s="549"/>
      <c r="AG18" s="550"/>
      <c r="AH18" s="548">
        <v>57.1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4243567</v>
      </c>
      <c r="BO18" s="430"/>
      <c r="BP18" s="430"/>
      <c r="BQ18" s="430"/>
      <c r="BR18" s="430"/>
      <c r="BS18" s="430"/>
      <c r="BT18" s="430"/>
      <c r="BU18" s="431"/>
      <c r="BV18" s="429">
        <v>4083859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319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5512144</v>
      </c>
      <c r="BO19" s="430"/>
      <c r="BP19" s="430"/>
      <c r="BQ19" s="430"/>
      <c r="BR19" s="430"/>
      <c r="BS19" s="430"/>
      <c r="BT19" s="430"/>
      <c r="BU19" s="431"/>
      <c r="BV19" s="429">
        <v>5458786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6514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5322137</v>
      </c>
      <c r="BO23" s="430"/>
      <c r="BP23" s="430"/>
      <c r="BQ23" s="430"/>
      <c r="BR23" s="430"/>
      <c r="BS23" s="430"/>
      <c r="BT23" s="430"/>
      <c r="BU23" s="431"/>
      <c r="BV23" s="429">
        <v>5159848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7080</v>
      </c>
      <c r="R24" s="481"/>
      <c r="S24" s="481"/>
      <c r="T24" s="481"/>
      <c r="U24" s="481"/>
      <c r="V24" s="523"/>
      <c r="W24" s="582"/>
      <c r="X24" s="570"/>
      <c r="Y24" s="571"/>
      <c r="Z24" s="479" t="s">
        <v>170</v>
      </c>
      <c r="AA24" s="459"/>
      <c r="AB24" s="459"/>
      <c r="AC24" s="459"/>
      <c r="AD24" s="459"/>
      <c r="AE24" s="459"/>
      <c r="AF24" s="459"/>
      <c r="AG24" s="460"/>
      <c r="AH24" s="480">
        <v>133</v>
      </c>
      <c r="AI24" s="481"/>
      <c r="AJ24" s="481"/>
      <c r="AK24" s="481"/>
      <c r="AL24" s="523"/>
      <c r="AM24" s="480">
        <v>396473</v>
      </c>
      <c r="AN24" s="481"/>
      <c r="AO24" s="481"/>
      <c r="AP24" s="481"/>
      <c r="AQ24" s="481"/>
      <c r="AR24" s="523"/>
      <c r="AS24" s="480">
        <v>2981</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4497268</v>
      </c>
      <c r="BO24" s="430"/>
      <c r="BP24" s="430"/>
      <c r="BQ24" s="430"/>
      <c r="BR24" s="430"/>
      <c r="BS24" s="430"/>
      <c r="BT24" s="430"/>
      <c r="BU24" s="431"/>
      <c r="BV24" s="429">
        <v>4387579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5940</v>
      </c>
      <c r="R25" s="481"/>
      <c r="S25" s="481"/>
      <c r="T25" s="481"/>
      <c r="U25" s="481"/>
      <c r="V25" s="523"/>
      <c r="W25" s="582"/>
      <c r="X25" s="570"/>
      <c r="Y25" s="571"/>
      <c r="Z25" s="479" t="s">
        <v>173</v>
      </c>
      <c r="AA25" s="459"/>
      <c r="AB25" s="459"/>
      <c r="AC25" s="459"/>
      <c r="AD25" s="459"/>
      <c r="AE25" s="459"/>
      <c r="AF25" s="459"/>
      <c r="AG25" s="460"/>
      <c r="AH25" s="480" t="s">
        <v>129</v>
      </c>
      <c r="AI25" s="481"/>
      <c r="AJ25" s="481"/>
      <c r="AK25" s="481"/>
      <c r="AL25" s="523"/>
      <c r="AM25" s="480" t="s">
        <v>174</v>
      </c>
      <c r="AN25" s="481"/>
      <c r="AO25" s="481"/>
      <c r="AP25" s="481"/>
      <c r="AQ25" s="481"/>
      <c r="AR25" s="523"/>
      <c r="AS25" s="480" t="s">
        <v>137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980792</v>
      </c>
      <c r="BO25" s="393"/>
      <c r="BP25" s="393"/>
      <c r="BQ25" s="393"/>
      <c r="BR25" s="393"/>
      <c r="BS25" s="393"/>
      <c r="BT25" s="393"/>
      <c r="BU25" s="394"/>
      <c r="BV25" s="392">
        <v>635363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5520</v>
      </c>
      <c r="R26" s="481"/>
      <c r="S26" s="481"/>
      <c r="T26" s="481"/>
      <c r="U26" s="481"/>
      <c r="V26" s="523"/>
      <c r="W26" s="582"/>
      <c r="X26" s="570"/>
      <c r="Y26" s="571"/>
      <c r="Z26" s="479" t="s">
        <v>177</v>
      </c>
      <c r="AA26" s="606"/>
      <c r="AB26" s="606"/>
      <c r="AC26" s="606"/>
      <c r="AD26" s="606"/>
      <c r="AE26" s="606"/>
      <c r="AF26" s="606"/>
      <c r="AG26" s="607"/>
      <c r="AH26" s="480" t="s">
        <v>137</v>
      </c>
      <c r="AI26" s="481"/>
      <c r="AJ26" s="481"/>
      <c r="AK26" s="481"/>
      <c r="AL26" s="523"/>
      <c r="AM26" s="480" t="s">
        <v>129</v>
      </c>
      <c r="AN26" s="481"/>
      <c r="AO26" s="481"/>
      <c r="AP26" s="481"/>
      <c r="AQ26" s="481"/>
      <c r="AR26" s="523"/>
      <c r="AS26" s="480" t="s">
        <v>129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3000</v>
      </c>
      <c r="R27" s="481"/>
      <c r="S27" s="481"/>
      <c r="T27" s="481"/>
      <c r="U27" s="481"/>
      <c r="V27" s="523"/>
      <c r="W27" s="582"/>
      <c r="X27" s="570"/>
      <c r="Y27" s="571"/>
      <c r="Z27" s="479" t="s">
        <v>180</v>
      </c>
      <c r="AA27" s="459"/>
      <c r="AB27" s="459"/>
      <c r="AC27" s="459"/>
      <c r="AD27" s="459"/>
      <c r="AE27" s="459"/>
      <c r="AF27" s="459"/>
      <c r="AG27" s="460"/>
      <c r="AH27" s="480" t="s">
        <v>174</v>
      </c>
      <c r="AI27" s="481"/>
      <c r="AJ27" s="481"/>
      <c r="AK27" s="481"/>
      <c r="AL27" s="523"/>
      <c r="AM27" s="480" t="s">
        <v>174</v>
      </c>
      <c r="AN27" s="481"/>
      <c r="AO27" s="481"/>
      <c r="AP27" s="481"/>
      <c r="AQ27" s="481"/>
      <c r="AR27" s="523"/>
      <c r="AS27" s="480" t="s">
        <v>129</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3">
        <v>201191</v>
      </c>
      <c r="BO27" s="604"/>
      <c r="BP27" s="604"/>
      <c r="BQ27" s="604"/>
      <c r="BR27" s="604"/>
      <c r="BS27" s="604"/>
      <c r="BT27" s="604"/>
      <c r="BU27" s="605"/>
      <c r="BV27" s="603">
        <v>201141</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2450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137</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1717140</v>
      </c>
      <c r="BO28" s="393"/>
      <c r="BP28" s="393"/>
      <c r="BQ28" s="393"/>
      <c r="BR28" s="393"/>
      <c r="BS28" s="393"/>
      <c r="BT28" s="393"/>
      <c r="BU28" s="394"/>
      <c r="BV28" s="392">
        <v>1711957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10</v>
      </c>
      <c r="M29" s="481"/>
      <c r="N29" s="481"/>
      <c r="O29" s="481"/>
      <c r="P29" s="523"/>
      <c r="Q29" s="480">
        <v>2200</v>
      </c>
      <c r="R29" s="481"/>
      <c r="S29" s="481"/>
      <c r="T29" s="481"/>
      <c r="U29" s="481"/>
      <c r="V29" s="523"/>
      <c r="W29" s="583"/>
      <c r="X29" s="584"/>
      <c r="Y29" s="585"/>
      <c r="Z29" s="479" t="s">
        <v>186</v>
      </c>
      <c r="AA29" s="459"/>
      <c r="AB29" s="459"/>
      <c r="AC29" s="459"/>
      <c r="AD29" s="459"/>
      <c r="AE29" s="459"/>
      <c r="AF29" s="459"/>
      <c r="AG29" s="460"/>
      <c r="AH29" s="480">
        <v>133</v>
      </c>
      <c r="AI29" s="481"/>
      <c r="AJ29" s="481"/>
      <c r="AK29" s="481"/>
      <c r="AL29" s="523"/>
      <c r="AM29" s="480">
        <v>396473</v>
      </c>
      <c r="AN29" s="481"/>
      <c r="AO29" s="481"/>
      <c r="AP29" s="481"/>
      <c r="AQ29" s="481"/>
      <c r="AR29" s="523"/>
      <c r="AS29" s="480">
        <v>2981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504534</v>
      </c>
      <c r="BO29" s="430"/>
      <c r="BP29" s="430"/>
      <c r="BQ29" s="430"/>
      <c r="BR29" s="430"/>
      <c r="BS29" s="430"/>
      <c r="BT29" s="430"/>
      <c r="BU29" s="431"/>
      <c r="BV29" s="429">
        <v>504362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2112085</v>
      </c>
      <c r="BO30" s="604"/>
      <c r="BP30" s="604"/>
      <c r="BQ30" s="604"/>
      <c r="BR30" s="604"/>
      <c r="BS30" s="604"/>
      <c r="BT30" s="604"/>
      <c r="BU30" s="605"/>
      <c r="BV30" s="603">
        <v>1923157</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可茂衛生施設利用組合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御嵩町土地開発公社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可児川防災等ため池組合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介護保険特別会計（保険事業勘定）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可児市・御嵩町中学校組合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岐阜県市町村会館組合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岐阜県市町村職員退職手当組合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可茂消防事務組合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中濃地域農業共済事務組合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後期高齢者医療連合(一般会計分)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後期高齢者医療連合(特別会計分)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可茂公設卸売市場組合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w6i0X3hWyIW1zz++VnFAp4bqz3X9spDoAzbciU6FqDsIopox46wLxgzmJJpmuycZ9AKpdB491PrmOcb+7oBA==" saltValue="nFW0n5YJJ36ZC0cuMfec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568</v>
      </c>
      <c r="D34" s="1210"/>
      <c r="E34" s="1211"/>
      <c r="F34" s="32">
        <v>6.75</v>
      </c>
      <c r="G34" s="33">
        <v>6.51</v>
      </c>
      <c r="H34" s="33">
        <v>8.15</v>
      </c>
      <c r="I34" s="33">
        <v>7.44</v>
      </c>
      <c r="J34" s="34">
        <v>8.64</v>
      </c>
      <c r="K34" s="22"/>
      <c r="L34" s="22"/>
      <c r="M34" s="22"/>
      <c r="N34" s="22"/>
      <c r="O34" s="22"/>
      <c r="P34" s="22"/>
    </row>
    <row r="35" spans="1:16" ht="39" customHeight="1" x14ac:dyDescent="0.15">
      <c r="A35" s="22"/>
      <c r="B35" s="35"/>
      <c r="C35" s="1204" t="s">
        <v>569</v>
      </c>
      <c r="D35" s="1205"/>
      <c r="E35" s="1206"/>
      <c r="F35" s="36">
        <v>4.05</v>
      </c>
      <c r="G35" s="37">
        <v>3.35</v>
      </c>
      <c r="H35" s="37">
        <v>3.29</v>
      </c>
      <c r="I35" s="37">
        <v>3.94</v>
      </c>
      <c r="J35" s="38">
        <v>4.3499999999999996</v>
      </c>
      <c r="K35" s="22"/>
      <c r="L35" s="22"/>
      <c r="M35" s="22"/>
      <c r="N35" s="22"/>
      <c r="O35" s="22"/>
      <c r="P35" s="22"/>
    </row>
    <row r="36" spans="1:16" ht="39" customHeight="1" x14ac:dyDescent="0.15">
      <c r="A36" s="22"/>
      <c r="B36" s="35"/>
      <c r="C36" s="1204" t="s">
        <v>570</v>
      </c>
      <c r="D36" s="1205"/>
      <c r="E36" s="1206"/>
      <c r="F36" s="36">
        <v>0.61</v>
      </c>
      <c r="G36" s="37">
        <v>0.36</v>
      </c>
      <c r="H36" s="37">
        <v>0.92</v>
      </c>
      <c r="I36" s="37">
        <v>1.41</v>
      </c>
      <c r="J36" s="38">
        <v>2.61</v>
      </c>
      <c r="K36" s="22"/>
      <c r="L36" s="22"/>
      <c r="M36" s="22"/>
      <c r="N36" s="22"/>
      <c r="O36" s="22"/>
      <c r="P36" s="22"/>
    </row>
    <row r="37" spans="1:16" ht="39" customHeight="1" x14ac:dyDescent="0.15">
      <c r="A37" s="22"/>
      <c r="B37" s="35"/>
      <c r="C37" s="1204" t="s">
        <v>571</v>
      </c>
      <c r="D37" s="1205"/>
      <c r="E37" s="1206"/>
      <c r="F37" s="36">
        <v>0.26</v>
      </c>
      <c r="G37" s="37">
        <v>0.61</v>
      </c>
      <c r="H37" s="37">
        <v>0.65</v>
      </c>
      <c r="I37" s="37">
        <v>4.1399999999999997</v>
      </c>
      <c r="J37" s="38">
        <v>2.0699999999999998</v>
      </c>
      <c r="K37" s="22"/>
      <c r="L37" s="22"/>
      <c r="M37" s="22"/>
      <c r="N37" s="22"/>
      <c r="O37" s="22"/>
      <c r="P37" s="22"/>
    </row>
    <row r="38" spans="1:16" ht="39" customHeight="1" x14ac:dyDescent="0.15">
      <c r="A38" s="22"/>
      <c r="B38" s="35"/>
      <c r="C38" s="1204" t="s">
        <v>572</v>
      </c>
      <c r="D38" s="1205"/>
      <c r="E38" s="1206"/>
      <c r="F38" s="36">
        <v>2.35</v>
      </c>
      <c r="G38" s="37">
        <v>1.85</v>
      </c>
      <c r="H38" s="37">
        <v>1.31</v>
      </c>
      <c r="I38" s="37">
        <v>1.1299999999999999</v>
      </c>
      <c r="J38" s="38">
        <v>0.55000000000000004</v>
      </c>
      <c r="K38" s="22"/>
      <c r="L38" s="22"/>
      <c r="M38" s="22"/>
      <c r="N38" s="22"/>
      <c r="O38" s="22"/>
      <c r="P38" s="22"/>
    </row>
    <row r="39" spans="1:16" ht="39" customHeight="1" x14ac:dyDescent="0.15">
      <c r="A39" s="22"/>
      <c r="B39" s="35"/>
      <c r="C39" s="1204" t="s">
        <v>573</v>
      </c>
      <c r="D39" s="1205"/>
      <c r="E39" s="1206"/>
      <c r="F39" s="36">
        <v>0.11</v>
      </c>
      <c r="G39" s="37">
        <v>0.13</v>
      </c>
      <c r="H39" s="37">
        <v>0.13</v>
      </c>
      <c r="I39" s="37">
        <v>0.14000000000000001</v>
      </c>
      <c r="J39" s="38">
        <v>0.12</v>
      </c>
      <c r="K39" s="22"/>
      <c r="L39" s="22"/>
      <c r="M39" s="22"/>
      <c r="N39" s="22"/>
      <c r="O39" s="22"/>
      <c r="P39" s="22"/>
    </row>
    <row r="40" spans="1:16" ht="39" customHeight="1" x14ac:dyDescent="0.15">
      <c r="A40" s="22"/>
      <c r="B40" s="35"/>
      <c r="C40" s="1204" t="s">
        <v>574</v>
      </c>
      <c r="D40" s="1205"/>
      <c r="E40" s="1206"/>
      <c r="F40" s="36">
        <v>0.04</v>
      </c>
      <c r="G40" s="37">
        <v>0.04</v>
      </c>
      <c r="H40" s="37">
        <v>0.1</v>
      </c>
      <c r="I40" s="37">
        <v>0</v>
      </c>
      <c r="J40" s="38">
        <v>0.03</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575</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576</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gDH2V9iJhknU/lbvZVG2Yvo0C8DQVk0eAobBs/WtCOD+dhq7qJ5mpdYN0DT7IwF0VA8Ae6B59ebKA1xe1cEg==" saltValue="PVrv7BsAl2ghDhBOypoS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415</v>
      </c>
      <c r="L45" s="60">
        <v>426</v>
      </c>
      <c r="M45" s="60">
        <v>479</v>
      </c>
      <c r="N45" s="60">
        <v>477</v>
      </c>
      <c r="O45" s="61">
        <v>473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438</v>
      </c>
      <c r="L48" s="64">
        <v>441</v>
      </c>
      <c r="M48" s="64">
        <v>444</v>
      </c>
      <c r="N48" s="64">
        <v>355</v>
      </c>
      <c r="O48" s="65">
        <v>361</v>
      </c>
      <c r="P48" s="48"/>
      <c r="Q48" s="48"/>
      <c r="R48" s="48"/>
      <c r="S48" s="48"/>
      <c r="T48" s="48"/>
      <c r="U48" s="48"/>
    </row>
    <row r="49" spans="1:21" ht="30.75" customHeight="1" x14ac:dyDescent="0.15">
      <c r="A49" s="48"/>
      <c r="B49" s="1214"/>
      <c r="C49" s="1215"/>
      <c r="D49" s="62"/>
      <c r="E49" s="1220" t="s">
        <v>16</v>
      </c>
      <c r="F49" s="1220"/>
      <c r="G49" s="1220"/>
      <c r="H49" s="1220"/>
      <c r="I49" s="1220"/>
      <c r="J49" s="1221"/>
      <c r="K49" s="63">
        <v>50</v>
      </c>
      <c r="L49" s="64">
        <v>47</v>
      </c>
      <c r="M49" s="64">
        <v>50</v>
      </c>
      <c r="N49" s="64">
        <v>37</v>
      </c>
      <c r="O49" s="65">
        <v>48</v>
      </c>
      <c r="P49" s="48"/>
      <c r="Q49" s="48"/>
      <c r="R49" s="48"/>
      <c r="S49" s="48"/>
      <c r="T49" s="48"/>
      <c r="U49" s="48"/>
    </row>
    <row r="50" spans="1:21" ht="30.75" customHeight="1" x14ac:dyDescent="0.15">
      <c r="A50" s="48"/>
      <c r="B50" s="1214"/>
      <c r="C50" s="1215"/>
      <c r="D50" s="62"/>
      <c r="E50" s="1220" t="s">
        <v>17</v>
      </c>
      <c r="F50" s="1220"/>
      <c r="G50" s="1220"/>
      <c r="H50" s="1220"/>
      <c r="I50" s="1220"/>
      <c r="J50" s="1221"/>
      <c r="K50" s="63">
        <v>9</v>
      </c>
      <c r="L50" s="64">
        <v>9</v>
      </c>
      <c r="M50" s="64">
        <v>9</v>
      </c>
      <c r="N50" s="64">
        <v>9</v>
      </c>
      <c r="O50" s="65">
        <v>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647</v>
      </c>
      <c r="L52" s="64">
        <v>650</v>
      </c>
      <c r="M52" s="64">
        <v>644</v>
      </c>
      <c r="N52" s="64">
        <v>654</v>
      </c>
      <c r="O52" s="65">
        <v>652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265</v>
      </c>
      <c r="L53" s="69">
        <v>273</v>
      </c>
      <c r="M53" s="69">
        <v>338</v>
      </c>
      <c r="N53" s="69">
        <v>224</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520</v>
      </c>
      <c r="L57" s="84" t="s">
        <v>520</v>
      </c>
      <c r="M57" s="84" t="s">
        <v>520</v>
      </c>
      <c r="N57" s="84" t="s">
        <v>520</v>
      </c>
      <c r="O57" s="85" t="s">
        <v>520</v>
      </c>
    </row>
    <row r="58" spans="1:21" ht="31.5" customHeight="1" thickBot="1" x14ac:dyDescent="0.2">
      <c r="B58" s="1230"/>
      <c r="C58" s="1231"/>
      <c r="D58" s="1235" t="s">
        <v>27</v>
      </c>
      <c r="E58" s="1236"/>
      <c r="F58" s="1236"/>
      <c r="G58" s="1236"/>
      <c r="H58" s="1236"/>
      <c r="I58" s="1236"/>
      <c r="J58" s="1237"/>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cpvFMQdXClulQ35r03uByKOf+nZYOY6ibiEwmhAEcSBf2vxNOZ3FmkLkJiRVBP4SYOU/0ozhmQKkEWecawbNw==" saltValue="if/KURBIjN4uz6A5lOGF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4789</v>
      </c>
      <c r="J41" s="104">
        <v>5254</v>
      </c>
      <c r="K41" s="104">
        <v>5195</v>
      </c>
      <c r="L41" s="104">
        <v>5160</v>
      </c>
      <c r="M41" s="105">
        <v>5322</v>
      </c>
    </row>
    <row r="42" spans="2:13" ht="27.75" customHeight="1" x14ac:dyDescent="0.15">
      <c r="B42" s="1240"/>
      <c r="C42" s="1241"/>
      <c r="D42" s="106"/>
      <c r="E42" s="1246" t="s">
        <v>32</v>
      </c>
      <c r="F42" s="1246"/>
      <c r="G42" s="1246"/>
      <c r="H42" s="1247"/>
      <c r="I42" s="107">
        <v>51</v>
      </c>
      <c r="J42" s="108">
        <v>43</v>
      </c>
      <c r="K42" s="108">
        <v>34</v>
      </c>
      <c r="L42" s="108">
        <v>26</v>
      </c>
      <c r="M42" s="109">
        <v>17</v>
      </c>
    </row>
    <row r="43" spans="2:13" ht="27.75" customHeight="1" x14ac:dyDescent="0.15">
      <c r="B43" s="1240"/>
      <c r="C43" s="1241"/>
      <c r="D43" s="106"/>
      <c r="E43" s="1246" t="s">
        <v>33</v>
      </c>
      <c r="F43" s="1246"/>
      <c r="G43" s="1246"/>
      <c r="H43" s="1247"/>
      <c r="I43" s="107">
        <v>5130</v>
      </c>
      <c r="J43" s="108">
        <v>4979</v>
      </c>
      <c r="K43" s="108">
        <v>4788</v>
      </c>
      <c r="L43" s="108">
        <v>4679</v>
      </c>
      <c r="M43" s="109">
        <v>4012</v>
      </c>
    </row>
    <row r="44" spans="2:13" ht="27.75" customHeight="1" x14ac:dyDescent="0.15">
      <c r="B44" s="1240"/>
      <c r="C44" s="1241"/>
      <c r="D44" s="106"/>
      <c r="E44" s="1246" t="s">
        <v>34</v>
      </c>
      <c r="F44" s="1246"/>
      <c r="G44" s="1246"/>
      <c r="H44" s="1247"/>
      <c r="I44" s="107">
        <v>267</v>
      </c>
      <c r="J44" s="108">
        <v>217</v>
      </c>
      <c r="K44" s="108">
        <v>194</v>
      </c>
      <c r="L44" s="108">
        <v>375</v>
      </c>
      <c r="M44" s="109">
        <v>396</v>
      </c>
    </row>
    <row r="45" spans="2:13" ht="27.75" customHeight="1" x14ac:dyDescent="0.15">
      <c r="B45" s="1240"/>
      <c r="C45" s="1241"/>
      <c r="D45" s="106"/>
      <c r="E45" s="1246" t="s">
        <v>35</v>
      </c>
      <c r="F45" s="1246"/>
      <c r="G45" s="1246"/>
      <c r="H45" s="1247"/>
      <c r="I45" s="107">
        <v>1071</v>
      </c>
      <c r="J45" s="108">
        <v>1081</v>
      </c>
      <c r="K45" s="108">
        <v>1067</v>
      </c>
      <c r="L45" s="108">
        <v>998</v>
      </c>
      <c r="M45" s="109">
        <v>1015</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3649</v>
      </c>
      <c r="J50" s="108">
        <v>4102</v>
      </c>
      <c r="K50" s="108">
        <v>4349</v>
      </c>
      <c r="L50" s="108">
        <v>4561</v>
      </c>
      <c r="M50" s="109">
        <v>4827</v>
      </c>
    </row>
    <row r="51" spans="2:13" ht="27.75" customHeight="1" x14ac:dyDescent="0.15">
      <c r="B51" s="1240"/>
      <c r="C51" s="1241"/>
      <c r="D51" s="106"/>
      <c r="E51" s="1246" t="s">
        <v>42</v>
      </c>
      <c r="F51" s="1246"/>
      <c r="G51" s="1246"/>
      <c r="H51" s="1247"/>
      <c r="I51" s="107" t="s">
        <v>520</v>
      </c>
      <c r="J51" s="108" t="s">
        <v>520</v>
      </c>
      <c r="K51" s="108" t="s">
        <v>520</v>
      </c>
      <c r="L51" s="108" t="s">
        <v>520</v>
      </c>
      <c r="M51" s="109" t="s">
        <v>520</v>
      </c>
    </row>
    <row r="52" spans="2:13" ht="27.75" customHeight="1" x14ac:dyDescent="0.15">
      <c r="B52" s="1242"/>
      <c r="C52" s="1243"/>
      <c r="D52" s="106"/>
      <c r="E52" s="1246" t="s">
        <v>43</v>
      </c>
      <c r="F52" s="1246"/>
      <c r="G52" s="1246"/>
      <c r="H52" s="1247"/>
      <c r="I52" s="107">
        <v>7506</v>
      </c>
      <c r="J52" s="108">
        <v>7650</v>
      </c>
      <c r="K52" s="108">
        <v>7532</v>
      </c>
      <c r="L52" s="108">
        <v>7474</v>
      </c>
      <c r="M52" s="109">
        <v>7321</v>
      </c>
    </row>
    <row r="53" spans="2:13" ht="27.75" customHeight="1" thickBot="1" x14ac:dyDescent="0.2">
      <c r="B53" s="1253" t="s">
        <v>44</v>
      </c>
      <c r="C53" s="1254"/>
      <c r="D53" s="113"/>
      <c r="E53" s="1255" t="s">
        <v>45</v>
      </c>
      <c r="F53" s="1255"/>
      <c r="G53" s="1255"/>
      <c r="H53" s="1256"/>
      <c r="I53" s="114">
        <v>153</v>
      </c>
      <c r="J53" s="115">
        <v>-178</v>
      </c>
      <c r="K53" s="115">
        <v>-602</v>
      </c>
      <c r="L53" s="115">
        <v>-798</v>
      </c>
      <c r="M53" s="116">
        <v>-1386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Mwdw4jTn44TAOAYmij30dw0rCU6QsJGYtpiYgrmhUBXQMxN5OiyOQF0s1olULcU2dNZEQNRu4aV5pcckjZNXQ==" saltValue="xJxeuuijxpfDlDxuKZWP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1711</v>
      </c>
      <c r="G55" s="128">
        <v>1712</v>
      </c>
      <c r="H55" s="129">
        <v>1717</v>
      </c>
    </row>
    <row r="56" spans="2:8" ht="52.5" customHeight="1" x14ac:dyDescent="0.15">
      <c r="B56" s="130"/>
      <c r="C56" s="1267" t="s">
        <v>49</v>
      </c>
      <c r="D56" s="1267"/>
      <c r="E56" s="1268"/>
      <c r="F56" s="131">
        <v>514</v>
      </c>
      <c r="G56" s="131">
        <v>504</v>
      </c>
      <c r="H56" s="132">
        <v>505</v>
      </c>
    </row>
    <row r="57" spans="2:8" ht="53.25" customHeight="1" x14ac:dyDescent="0.15">
      <c r="B57" s="130"/>
      <c r="C57" s="1269" t="s">
        <v>50</v>
      </c>
      <c r="D57" s="1269"/>
      <c r="E57" s="1270"/>
      <c r="F57" s="133">
        <v>1754</v>
      </c>
      <c r="G57" s="133">
        <v>1923</v>
      </c>
      <c r="H57" s="134">
        <v>2112</v>
      </c>
    </row>
    <row r="58" spans="2:8" ht="45.75" customHeight="1" x14ac:dyDescent="0.15">
      <c r="B58" s="135"/>
      <c r="C58" s="1257" t="s">
        <v>51</v>
      </c>
      <c r="D58" s="1258"/>
      <c r="E58" s="1259"/>
      <c r="F58" s="136"/>
      <c r="G58" s="136"/>
      <c r="H58" s="137"/>
    </row>
    <row r="59" spans="2:8" ht="45.75" customHeight="1" x14ac:dyDescent="0.15">
      <c r="B59" s="135"/>
      <c r="C59" s="1257" t="s">
        <v>51</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52</v>
      </c>
      <c r="D62" s="1261"/>
      <c r="E62" s="1262"/>
      <c r="F62" s="139"/>
      <c r="G62" s="139"/>
      <c r="H62" s="140"/>
    </row>
    <row r="63" spans="2:8" ht="52.5" customHeight="1" thickBot="1" x14ac:dyDescent="0.2">
      <c r="B63" s="141"/>
      <c r="C63" s="1263" t="s">
        <v>53</v>
      </c>
      <c r="D63" s="1263"/>
      <c r="E63" s="1264"/>
      <c r="F63" s="142">
        <v>3980</v>
      </c>
      <c r="G63" s="142">
        <v>4139</v>
      </c>
      <c r="H63" s="143">
        <v>4334</v>
      </c>
    </row>
    <row r="64" spans="2:8" ht="15" customHeight="1" x14ac:dyDescent="0.15"/>
  </sheetData>
  <sheetProtection algorithmName="SHA-512" hashValue="MkSDHKqkoPuYCiuRFLCXQDNsvJ7Sn8HUELuYVT9+4w6UM9RypM93/yLCukYG4IvsS+ZgW++K7tEVrm1RcMDBrA==" saltValue="vmbfsShHu6dpSQSBy3/H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559</v>
      </c>
      <c r="G2" s="157"/>
      <c r="H2" s="158"/>
    </row>
    <row r="3" spans="1:8" x14ac:dyDescent="0.15">
      <c r="A3" s="154" t="s">
        <v>552</v>
      </c>
      <c r="B3" s="159"/>
      <c r="C3" s="160"/>
      <c r="D3" s="161">
        <v>144616</v>
      </c>
      <c r="E3" s="162"/>
      <c r="F3" s="163">
        <v>77577</v>
      </c>
      <c r="G3" s="164"/>
      <c r="H3" s="165"/>
    </row>
    <row r="4" spans="1:8" x14ac:dyDescent="0.15">
      <c r="A4" s="166"/>
      <c r="B4" s="167"/>
      <c r="C4" s="168"/>
      <c r="D4" s="169">
        <v>124534</v>
      </c>
      <c r="E4" s="170"/>
      <c r="F4" s="171">
        <v>40870</v>
      </c>
      <c r="G4" s="172"/>
      <c r="H4" s="173"/>
    </row>
    <row r="5" spans="1:8" x14ac:dyDescent="0.15">
      <c r="A5" s="154" t="s">
        <v>554</v>
      </c>
      <c r="B5" s="159"/>
      <c r="C5" s="160"/>
      <c r="D5" s="161">
        <v>131801</v>
      </c>
      <c r="E5" s="162"/>
      <c r="F5" s="163">
        <v>115123</v>
      </c>
      <c r="G5" s="164"/>
      <c r="H5" s="165"/>
    </row>
    <row r="6" spans="1:8" x14ac:dyDescent="0.15">
      <c r="A6" s="166"/>
      <c r="B6" s="167"/>
      <c r="C6" s="168"/>
      <c r="D6" s="169">
        <v>122577</v>
      </c>
      <c r="E6" s="170"/>
      <c r="F6" s="171">
        <v>46026</v>
      </c>
      <c r="G6" s="172"/>
      <c r="H6" s="173"/>
    </row>
    <row r="7" spans="1:8" x14ac:dyDescent="0.15">
      <c r="A7" s="154" t="s">
        <v>555</v>
      </c>
      <c r="B7" s="159"/>
      <c r="C7" s="160"/>
      <c r="D7" s="161">
        <v>39720</v>
      </c>
      <c r="E7" s="162"/>
      <c r="F7" s="163">
        <v>98899</v>
      </c>
      <c r="G7" s="164"/>
      <c r="H7" s="165"/>
    </row>
    <row r="8" spans="1:8" x14ac:dyDescent="0.15">
      <c r="A8" s="166"/>
      <c r="B8" s="167"/>
      <c r="C8" s="168"/>
      <c r="D8" s="169">
        <v>31247</v>
      </c>
      <c r="E8" s="170"/>
      <c r="F8" s="171">
        <v>43734</v>
      </c>
      <c r="G8" s="172"/>
      <c r="H8" s="173"/>
    </row>
    <row r="9" spans="1:8" x14ac:dyDescent="0.15">
      <c r="A9" s="154" t="s">
        <v>556</v>
      </c>
      <c r="B9" s="159"/>
      <c r="C9" s="160"/>
      <c r="D9" s="161">
        <v>111410</v>
      </c>
      <c r="E9" s="162"/>
      <c r="F9" s="163">
        <v>96462</v>
      </c>
      <c r="G9" s="164"/>
      <c r="H9" s="165"/>
    </row>
    <row r="10" spans="1:8" x14ac:dyDescent="0.15">
      <c r="A10" s="166"/>
      <c r="B10" s="167"/>
      <c r="C10" s="168"/>
      <c r="D10" s="169">
        <v>104892</v>
      </c>
      <c r="E10" s="170"/>
      <c r="F10" s="171">
        <v>39886</v>
      </c>
      <c r="G10" s="172"/>
      <c r="H10" s="173"/>
    </row>
    <row r="11" spans="1:8" x14ac:dyDescent="0.15">
      <c r="A11" s="154" t="s">
        <v>557</v>
      </c>
      <c r="B11" s="159"/>
      <c r="C11" s="160"/>
      <c r="D11" s="161">
        <v>138184</v>
      </c>
      <c r="E11" s="162"/>
      <c r="F11" s="163">
        <v>83103</v>
      </c>
      <c r="G11" s="164"/>
      <c r="H11" s="165"/>
    </row>
    <row r="12" spans="1:8" x14ac:dyDescent="0.15">
      <c r="A12" s="166"/>
      <c r="B12" s="167"/>
      <c r="C12" s="174"/>
      <c r="D12" s="169">
        <v>135020</v>
      </c>
      <c r="E12" s="170"/>
      <c r="F12" s="171">
        <v>41378</v>
      </c>
      <c r="G12" s="172"/>
      <c r="H12" s="173"/>
    </row>
    <row r="13" spans="1:8" x14ac:dyDescent="0.15">
      <c r="A13" s="154"/>
      <c r="B13" s="159"/>
      <c r="C13" s="175"/>
      <c r="D13" s="176">
        <v>113146</v>
      </c>
      <c r="E13" s="177"/>
      <c r="F13" s="178">
        <v>94233</v>
      </c>
      <c r="G13" s="179"/>
      <c r="H13" s="165"/>
    </row>
    <row r="14" spans="1:8" x14ac:dyDescent="0.15">
      <c r="A14" s="166"/>
      <c r="B14" s="167"/>
      <c r="C14" s="168"/>
      <c r="D14" s="169">
        <v>103654</v>
      </c>
      <c r="E14" s="170"/>
      <c r="F14" s="171">
        <v>42379</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4.0599999999999996</v>
      </c>
      <c r="C19" s="180">
        <f>ROUND(VALUE(SUBSTITUTE(実質収支比率等に係る経年分析!G$48,"▲","-")),2)</f>
        <v>3.36</v>
      </c>
      <c r="D19" s="180">
        <f>ROUND(VALUE(SUBSTITUTE(実質収支比率等に係る経年分析!H$48,"▲","-")),2)</f>
        <v>3.3</v>
      </c>
      <c r="E19" s="180">
        <f>ROUND(VALUE(SUBSTITUTE(実質収支比率等に係る経年分析!I$48,"▲","-")),2)</f>
        <v>3.95</v>
      </c>
      <c r="F19" s="180">
        <f>ROUND(VALUE(SUBSTITUTE(実質収支比率等に係る経年分析!J$48,"▲","-")),2)</f>
        <v>4.3499999999999996</v>
      </c>
    </row>
    <row r="20" spans="1:11" x14ac:dyDescent="0.15">
      <c r="A20" s="180" t="s">
        <v>57</v>
      </c>
      <c r="B20" s="180">
        <f>ROUND(VALUE(SUBSTITUTE(実質収支比率等に係る経年分析!F$47,"▲","-")),2)</f>
        <v>36.53</v>
      </c>
      <c r="C20" s="180">
        <f>ROUND(VALUE(SUBSTITUTE(実質収支比率等に係る経年分析!G$47,"▲","-")),2)</f>
        <v>37.89</v>
      </c>
      <c r="D20" s="180">
        <f>ROUND(VALUE(SUBSTITUTE(実質収支比率等に係る経年分析!H$47,"▲","-")),2)</f>
        <v>37.71</v>
      </c>
      <c r="E20" s="180">
        <f>ROUND(VALUE(SUBSTITUTE(実質収支比率等に係る経年分析!I$47,"▲","-")),2)</f>
        <v>37.549999999999997</v>
      </c>
      <c r="F20" s="180">
        <f>ROUND(VALUE(SUBSTITUTE(実質収支比率等に係る経年分析!J$47,"▲","-")),2)</f>
        <v>37.39</v>
      </c>
    </row>
    <row r="21" spans="1:11" x14ac:dyDescent="0.15">
      <c r="A21" s="180" t="s">
        <v>58</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0.55000000000000004</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4.1399999999999997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2.0699999999999998</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8.64</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647</v>
      </c>
      <c r="E42" s="182"/>
      <c r="F42" s="182"/>
      <c r="G42" s="182">
        <f>'実質公債費比率（分子）の構造'!L$52</f>
        <v>650</v>
      </c>
      <c r="H42" s="182"/>
      <c r="I42" s="182"/>
      <c r="J42" s="182">
        <f>'実質公債費比率（分子）の構造'!M$52</f>
        <v>644</v>
      </c>
      <c r="K42" s="182"/>
      <c r="L42" s="182"/>
      <c r="M42" s="182">
        <f>'実質公債費比率（分子）の構造'!N$52</f>
        <v>654</v>
      </c>
      <c r="N42" s="182"/>
      <c r="O42" s="182"/>
      <c r="P42" s="182">
        <f>'実質公債費比率（分子）の構造'!O$52</f>
        <v>652</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68</v>
      </c>
      <c r="B45" s="182">
        <f>'実質公債費比率（分子）の構造'!K$49</f>
        <v>50</v>
      </c>
      <c r="C45" s="182"/>
      <c r="D45" s="182"/>
      <c r="E45" s="182">
        <f>'実質公債費比率（分子）の構造'!L$49</f>
        <v>47</v>
      </c>
      <c r="F45" s="182"/>
      <c r="G45" s="182"/>
      <c r="H45" s="182">
        <f>'実質公債費比率（分子）の構造'!M$49</f>
        <v>50</v>
      </c>
      <c r="I45" s="182"/>
      <c r="J45" s="182"/>
      <c r="K45" s="182">
        <f>'実質公債費比率（分子）の構造'!N$49</f>
        <v>37</v>
      </c>
      <c r="L45" s="182"/>
      <c r="M45" s="182"/>
      <c r="N45" s="182">
        <f>'実質公債費比率（分子）の構造'!O$49</f>
        <v>48</v>
      </c>
      <c r="O45" s="182"/>
      <c r="P45" s="182"/>
    </row>
    <row r="46" spans="1:16" x14ac:dyDescent="0.15">
      <c r="A46" s="182" t="s">
        <v>69</v>
      </c>
      <c r="B46" s="182">
        <f>'実質公債費比率（分子）の構造'!K$48</f>
        <v>438</v>
      </c>
      <c r="C46" s="182"/>
      <c r="D46" s="182"/>
      <c r="E46" s="182">
        <f>'実質公債費比率（分子）の構造'!L$48</f>
        <v>441</v>
      </c>
      <c r="F46" s="182"/>
      <c r="G46" s="182"/>
      <c r="H46" s="182">
        <f>'実質公債費比率（分子）の構造'!M$48</f>
        <v>444</v>
      </c>
      <c r="I46" s="182"/>
      <c r="J46" s="182"/>
      <c r="K46" s="182">
        <f>'実質公債費比率（分子）の構造'!N$48</f>
        <v>355</v>
      </c>
      <c r="L46" s="182"/>
      <c r="M46" s="182"/>
      <c r="N46" s="182">
        <f>'実質公債費比率（分子）の構造'!O$48</f>
        <v>361</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415</v>
      </c>
      <c r="C49" s="182"/>
      <c r="D49" s="182"/>
      <c r="E49" s="182">
        <f>'実質公債費比率（分子）の構造'!L$45</f>
        <v>426</v>
      </c>
      <c r="F49" s="182"/>
      <c r="G49" s="182"/>
      <c r="H49" s="182">
        <f>'実質公債費比率（分子）の構造'!M$45</f>
        <v>479</v>
      </c>
      <c r="I49" s="182"/>
      <c r="J49" s="182"/>
      <c r="K49" s="182">
        <f>'実質公債費比率（分子）の構造'!N$45</f>
        <v>477</v>
      </c>
      <c r="L49" s="182"/>
      <c r="M49" s="182"/>
      <c r="N49" s="182">
        <f>'実質公債費比率（分子）の構造'!O$45</f>
        <v>473</v>
      </c>
      <c r="O49" s="182"/>
      <c r="P49" s="182"/>
    </row>
    <row r="50" spans="1:16" x14ac:dyDescent="0.15">
      <c r="A50" s="182" t="s">
        <v>73</v>
      </c>
      <c r="B50" s="182" t="e">
        <f>NA()</f>
        <v>#N/A</v>
      </c>
      <c r="C50" s="182">
        <f>IF(ISNUMBER('実質公債費比率（分子）の構造'!K$53),'実質公債費比率（分子）の構造'!K$53,NA())</f>
        <v>265</v>
      </c>
      <c r="D50" s="182" t="e">
        <f>NA()</f>
        <v>#N/A</v>
      </c>
      <c r="E50" s="182" t="e">
        <f>NA()</f>
        <v>#N/A</v>
      </c>
      <c r="F50" s="182">
        <f>IF(ISNUMBER('実質公債費比率（分子）の構造'!L$53),'実質公債費比率（分子）の構造'!L$53,NA())</f>
        <v>273</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224</v>
      </c>
      <c r="M50" s="182" t="e">
        <f>NA()</f>
        <v>#N/A</v>
      </c>
      <c r="N50" s="182" t="e">
        <f>NA()</f>
        <v>#N/A</v>
      </c>
      <c r="O50" s="182">
        <f>IF(ISNUMBER('実質公債費比率（分子）の構造'!O$53),'実質公債費比率（分子）の構造'!O$53,NA())</f>
        <v>239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7506</v>
      </c>
      <c r="E56" s="181"/>
      <c r="F56" s="181"/>
      <c r="G56" s="181">
        <f>'将来負担比率（分子）の構造'!J$52</f>
        <v>7650</v>
      </c>
      <c r="H56" s="181"/>
      <c r="I56" s="181"/>
      <c r="J56" s="181">
        <f>'将来負担比率（分子）の構造'!K$52</f>
        <v>7532</v>
      </c>
      <c r="K56" s="181"/>
      <c r="L56" s="181"/>
      <c r="M56" s="181">
        <f>'将来負担比率（分子）の構造'!L$52</f>
        <v>7474</v>
      </c>
      <c r="N56" s="181"/>
      <c r="O56" s="181"/>
      <c r="P56" s="181">
        <f>'将来負担比率（分子）の構造'!M$52</f>
        <v>7321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3649</v>
      </c>
      <c r="E58" s="181"/>
      <c r="F58" s="181"/>
      <c r="G58" s="181">
        <f>'将来負担比率（分子）の構造'!J$50</f>
        <v>4102</v>
      </c>
      <c r="H58" s="181"/>
      <c r="I58" s="181"/>
      <c r="J58" s="181">
        <f>'将来負担比率（分子）の構造'!K$50</f>
        <v>4349</v>
      </c>
      <c r="K58" s="181"/>
      <c r="L58" s="181"/>
      <c r="M58" s="181">
        <f>'将来負担比率（分子）の構造'!L$50</f>
        <v>4561</v>
      </c>
      <c r="N58" s="181"/>
      <c r="O58" s="181"/>
      <c r="P58" s="181">
        <f>'将来負担比率（分子）の構造'!M$50</f>
        <v>4827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1071</v>
      </c>
      <c r="C62" s="181"/>
      <c r="D62" s="181"/>
      <c r="E62" s="181">
        <f>'将来負担比率（分子）の構造'!J$45</f>
        <v>1081</v>
      </c>
      <c r="F62" s="181"/>
      <c r="G62" s="181"/>
      <c r="H62" s="181">
        <f>'将来負担比率（分子）の構造'!K$45</f>
        <v>1067</v>
      </c>
      <c r="I62" s="181"/>
      <c r="J62" s="181"/>
      <c r="K62" s="181">
        <f>'将来負担比率（分子）の構造'!L$45</f>
        <v>998</v>
      </c>
      <c r="L62" s="181"/>
      <c r="M62" s="181"/>
      <c r="N62" s="181">
        <f>'将来負担比率（分子）の構造'!M$45</f>
        <v>1015</v>
      </c>
      <c r="O62" s="181"/>
      <c r="P62" s="181"/>
    </row>
    <row r="63" spans="1:16" x14ac:dyDescent="0.15">
      <c r="A63" s="181" t="s">
        <v>34</v>
      </c>
      <c r="B63" s="181">
        <f>'将来負担比率（分子）の構造'!I$44</f>
        <v>267</v>
      </c>
      <c r="C63" s="181"/>
      <c r="D63" s="181"/>
      <c r="E63" s="181">
        <f>'将来負担比率（分子）の構造'!J$44</f>
        <v>217</v>
      </c>
      <c r="F63" s="181"/>
      <c r="G63" s="181"/>
      <c r="H63" s="181">
        <f>'将来負担比率（分子）の構造'!K$44</f>
        <v>194</v>
      </c>
      <c r="I63" s="181"/>
      <c r="J63" s="181"/>
      <c r="K63" s="181">
        <f>'将来負担比率（分子）の構造'!L$44</f>
        <v>375</v>
      </c>
      <c r="L63" s="181"/>
      <c r="M63" s="181"/>
      <c r="N63" s="181">
        <f>'将来負担比率（分子）の構造'!M$44</f>
        <v>396</v>
      </c>
      <c r="O63" s="181"/>
      <c r="P63" s="181"/>
    </row>
    <row r="64" spans="1:16" x14ac:dyDescent="0.15">
      <c r="A64" s="181" t="s">
        <v>33</v>
      </c>
      <c r="B64" s="181">
        <f>'将来負担比率（分子）の構造'!I$43</f>
        <v>5130</v>
      </c>
      <c r="C64" s="181"/>
      <c r="D64" s="181"/>
      <c r="E64" s="181">
        <f>'将来負担比率（分子）の構造'!J$43</f>
        <v>4979</v>
      </c>
      <c r="F64" s="181"/>
      <c r="G64" s="181"/>
      <c r="H64" s="181">
        <f>'将来負担比率（分子）の構造'!K$43</f>
        <v>4788</v>
      </c>
      <c r="I64" s="181"/>
      <c r="J64" s="181"/>
      <c r="K64" s="181">
        <f>'将来負担比率（分子）の構造'!L$43</f>
        <v>4679</v>
      </c>
      <c r="L64" s="181"/>
      <c r="M64" s="181"/>
      <c r="N64" s="181">
        <f>'将来負担比率（分子）の構造'!M$43</f>
        <v>4012</v>
      </c>
      <c r="O64" s="181"/>
      <c r="P64" s="181"/>
    </row>
    <row r="65" spans="1:16" x14ac:dyDescent="0.15">
      <c r="A65" s="181" t="s">
        <v>32</v>
      </c>
      <c r="B65" s="181">
        <f>'将来負担比率（分子）の構造'!I$42</f>
        <v>51</v>
      </c>
      <c r="C65" s="181"/>
      <c r="D65" s="181"/>
      <c r="E65" s="181">
        <f>'将来負担比率（分子）の構造'!J$42</f>
        <v>43</v>
      </c>
      <c r="F65" s="181"/>
      <c r="G65" s="181"/>
      <c r="H65" s="181">
        <f>'将来負担比率（分子）の構造'!K$42</f>
        <v>34</v>
      </c>
      <c r="I65" s="181"/>
      <c r="J65" s="181"/>
      <c r="K65" s="181">
        <f>'将来負担比率（分子）の構造'!L$42</f>
        <v>26</v>
      </c>
      <c r="L65" s="181"/>
      <c r="M65" s="181"/>
      <c r="N65" s="181">
        <f>'将来負担比率（分子）の構造'!M$42</f>
        <v>17</v>
      </c>
      <c r="O65" s="181"/>
      <c r="P65" s="181"/>
    </row>
    <row r="66" spans="1:16" x14ac:dyDescent="0.15">
      <c r="A66" s="181" t="s">
        <v>31</v>
      </c>
      <c r="B66" s="181">
        <f>'将来負担比率（分子）の構造'!I$41</f>
        <v>4789</v>
      </c>
      <c r="C66" s="181"/>
      <c r="D66" s="181"/>
      <c r="E66" s="181">
        <f>'将来負担比率（分子）の構造'!J$41</f>
        <v>5254</v>
      </c>
      <c r="F66" s="181"/>
      <c r="G66" s="181"/>
      <c r="H66" s="181">
        <f>'将来負担比率（分子）の構造'!K$41</f>
        <v>5195</v>
      </c>
      <c r="I66" s="181"/>
      <c r="J66" s="181"/>
      <c r="K66" s="181">
        <f>'将来負担比率（分子）の構造'!L$41</f>
        <v>5160</v>
      </c>
      <c r="L66" s="181"/>
      <c r="M66" s="181"/>
      <c r="N66" s="181">
        <f>'将来負担比率（分子）の構造'!M$41</f>
        <v>5322</v>
      </c>
      <c r="O66" s="181"/>
      <c r="P66" s="181"/>
    </row>
    <row r="67" spans="1:16" x14ac:dyDescent="0.15">
      <c r="A67" s="181" t="s">
        <v>77</v>
      </c>
      <c r="B67" s="181" t="e">
        <f>NA()</f>
        <v>#N/A</v>
      </c>
      <c r="C67" s="181">
        <f>IF(ISNUMBER('将来負担比率（分子）の構造'!I$53), IF('将来負担比率（分子）の構造'!I$53 &lt; 0, 0, '将来負担比率（分子）の構造'!I$53), NA())</f>
        <v>153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1711</v>
      </c>
      <c r="C72" s="185">
        <f>基金残高に係る経年分析!G55</f>
        <v>1712</v>
      </c>
      <c r="D72" s="185">
        <f>基金残高に係る経年分析!H55</f>
        <v>1717</v>
      </c>
    </row>
    <row r="73" spans="1:16" x14ac:dyDescent="0.15">
      <c r="A73" s="184" t="s">
        <v>80</v>
      </c>
      <c r="B73" s="185">
        <f>基金残高に係る経年分析!F56</f>
        <v>514</v>
      </c>
      <c r="C73" s="185">
        <f>基金残高に係る経年分析!G56</f>
        <v>504</v>
      </c>
      <c r="D73" s="185">
        <f>基金残高に係る経年分析!H56</f>
        <v>505</v>
      </c>
    </row>
    <row r="74" spans="1:16" x14ac:dyDescent="0.15">
      <c r="A74" s="184" t="s">
        <v>81</v>
      </c>
      <c r="B74" s="185">
        <f>基金残高に係る経年分析!F57</f>
        <v>1754</v>
      </c>
      <c r="C74" s="185">
        <f>基金残高に係る経年分析!G57</f>
        <v>1923</v>
      </c>
      <c r="D74" s="185">
        <f>基金残高に係る経年分析!H57</f>
        <v>2112</v>
      </c>
    </row>
  </sheetData>
  <sheetProtection algorithmName="SHA-512" hashValue="iFaXlFkbxhRr9m/pBp9X5hxqAxVkQ6rw/Jrygb78V3Cq334o7mVTNMgcoHAshZ3NiIkdFfytaee/JyFxvBpkxg==" saltValue="jGa9AZyWcz9Ho9UkrRjq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O46" sqref="BO4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2481598</v>
      </c>
      <c r="S5" s="635"/>
      <c r="T5" s="635"/>
      <c r="U5" s="635"/>
      <c r="V5" s="635"/>
      <c r="W5" s="635"/>
      <c r="X5" s="635"/>
      <c r="Y5" s="636"/>
      <c r="Z5" s="637">
        <v>27.6</v>
      </c>
      <c r="AA5" s="637"/>
      <c r="AB5" s="637"/>
      <c r="AC5" s="637"/>
      <c r="AD5" s="638">
        <v>2481598</v>
      </c>
      <c r="AE5" s="638"/>
      <c r="AF5" s="638"/>
      <c r="AG5" s="638"/>
      <c r="AH5" s="638"/>
      <c r="AI5" s="638"/>
      <c r="AJ5" s="638"/>
      <c r="AK5" s="638"/>
      <c r="AL5" s="639">
        <v>54.1</v>
      </c>
      <c r="AM5" s="640"/>
      <c r="AN5" s="640"/>
      <c r="AO5" s="641"/>
      <c r="AP5" s="631" t="s">
        <v>226</v>
      </c>
      <c r="AQ5" s="632"/>
      <c r="AR5" s="632"/>
      <c r="AS5" s="632"/>
      <c r="AT5" s="632"/>
      <c r="AU5" s="632"/>
      <c r="AV5" s="632"/>
      <c r="AW5" s="632"/>
      <c r="AX5" s="632"/>
      <c r="AY5" s="632"/>
      <c r="AZ5" s="632"/>
      <c r="BA5" s="632"/>
      <c r="BB5" s="632"/>
      <c r="BC5" s="632"/>
      <c r="BD5" s="632"/>
      <c r="BE5" s="632"/>
      <c r="BF5" s="633"/>
      <c r="BG5" s="645">
        <v>2481314</v>
      </c>
      <c r="BH5" s="646"/>
      <c r="BI5" s="646"/>
      <c r="BJ5" s="646"/>
      <c r="BK5" s="646"/>
      <c r="BL5" s="646"/>
      <c r="BM5" s="646"/>
      <c r="BN5" s="647"/>
      <c r="BO5" s="648">
        <v>100</v>
      </c>
      <c r="BP5" s="648"/>
      <c r="BQ5" s="648"/>
      <c r="BR5" s="648"/>
      <c r="BS5" s="649" t="s">
        <v>129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86227</v>
      </c>
      <c r="S6" s="646"/>
      <c r="T6" s="646"/>
      <c r="U6" s="646"/>
      <c r="V6" s="646"/>
      <c r="W6" s="646"/>
      <c r="X6" s="646"/>
      <c r="Y6" s="647"/>
      <c r="Z6" s="648">
        <v>1</v>
      </c>
      <c r="AA6" s="648"/>
      <c r="AB6" s="648"/>
      <c r="AC6" s="648"/>
      <c r="AD6" s="649">
        <v>86227</v>
      </c>
      <c r="AE6" s="649"/>
      <c r="AF6" s="649"/>
      <c r="AG6" s="649"/>
      <c r="AH6" s="649"/>
      <c r="AI6" s="649"/>
      <c r="AJ6" s="649"/>
      <c r="AK6" s="649"/>
      <c r="AL6" s="650">
        <v>1.9</v>
      </c>
      <c r="AM6" s="651"/>
      <c r="AN6" s="651"/>
      <c r="AO6" s="652"/>
      <c r="AP6" s="642" t="s">
        <v>231</v>
      </c>
      <c r="AQ6" s="643"/>
      <c r="AR6" s="643"/>
      <c r="AS6" s="643"/>
      <c r="AT6" s="643"/>
      <c r="AU6" s="643"/>
      <c r="AV6" s="643"/>
      <c r="AW6" s="643"/>
      <c r="AX6" s="643"/>
      <c r="AY6" s="643"/>
      <c r="AZ6" s="643"/>
      <c r="BA6" s="643"/>
      <c r="BB6" s="643"/>
      <c r="BC6" s="643"/>
      <c r="BD6" s="643"/>
      <c r="BE6" s="643"/>
      <c r="BF6" s="644"/>
      <c r="BG6" s="645">
        <v>2481314</v>
      </c>
      <c r="BH6" s="646"/>
      <c r="BI6" s="646"/>
      <c r="BJ6" s="646"/>
      <c r="BK6" s="646"/>
      <c r="BL6" s="646"/>
      <c r="BM6" s="646"/>
      <c r="BN6" s="647"/>
      <c r="BO6" s="648">
        <v>100</v>
      </c>
      <c r="BP6" s="648"/>
      <c r="BQ6" s="648"/>
      <c r="BR6" s="648"/>
      <c r="BS6" s="649" t="s">
        <v>129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81393</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81393</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2532</v>
      </c>
      <c r="S7" s="646"/>
      <c r="T7" s="646"/>
      <c r="U7" s="646"/>
      <c r="V7" s="646"/>
      <c r="W7" s="646"/>
      <c r="X7" s="646"/>
      <c r="Y7" s="647"/>
      <c r="Z7" s="648">
        <v>0</v>
      </c>
      <c r="AA7" s="648"/>
      <c r="AB7" s="648"/>
      <c r="AC7" s="648"/>
      <c r="AD7" s="649">
        <v>2532</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1007088</v>
      </c>
      <c r="BH7" s="646"/>
      <c r="BI7" s="646"/>
      <c r="BJ7" s="646"/>
      <c r="BK7" s="646"/>
      <c r="BL7" s="646"/>
      <c r="BM7" s="646"/>
      <c r="BN7" s="647"/>
      <c r="BO7" s="648">
        <v>40.6</v>
      </c>
      <c r="BP7" s="648"/>
      <c r="BQ7" s="648"/>
      <c r="BR7" s="648"/>
      <c r="BS7" s="649" t="s">
        <v>129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1320365</v>
      </c>
      <c r="CS7" s="646"/>
      <c r="CT7" s="646"/>
      <c r="CU7" s="646"/>
      <c r="CV7" s="646"/>
      <c r="CW7" s="646"/>
      <c r="CX7" s="646"/>
      <c r="CY7" s="647"/>
      <c r="CZ7" s="648">
        <v>15.2</v>
      </c>
      <c r="DA7" s="648"/>
      <c r="DB7" s="648"/>
      <c r="DC7" s="648"/>
      <c r="DD7" s="654">
        <v>16281</v>
      </c>
      <c r="DE7" s="646"/>
      <c r="DF7" s="646"/>
      <c r="DG7" s="646"/>
      <c r="DH7" s="646"/>
      <c r="DI7" s="646"/>
      <c r="DJ7" s="646"/>
      <c r="DK7" s="646"/>
      <c r="DL7" s="646"/>
      <c r="DM7" s="646"/>
      <c r="DN7" s="646"/>
      <c r="DO7" s="646"/>
      <c r="DP7" s="647"/>
      <c r="DQ7" s="654">
        <v>1173097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10095</v>
      </c>
      <c r="S8" s="646"/>
      <c r="T8" s="646"/>
      <c r="U8" s="646"/>
      <c r="V8" s="646"/>
      <c r="W8" s="646"/>
      <c r="X8" s="646"/>
      <c r="Y8" s="647"/>
      <c r="Z8" s="648">
        <v>0.1</v>
      </c>
      <c r="AA8" s="648"/>
      <c r="AB8" s="648"/>
      <c r="AC8" s="648"/>
      <c r="AD8" s="649">
        <v>10095</v>
      </c>
      <c r="AE8" s="649"/>
      <c r="AF8" s="649"/>
      <c r="AG8" s="649"/>
      <c r="AH8" s="649"/>
      <c r="AI8" s="649"/>
      <c r="AJ8" s="649"/>
      <c r="AK8" s="649"/>
      <c r="AL8" s="650">
        <v>0.2</v>
      </c>
      <c r="AM8" s="651"/>
      <c r="AN8" s="651"/>
      <c r="AO8" s="652"/>
      <c r="AP8" s="642" t="s">
        <v>237</v>
      </c>
      <c r="AQ8" s="643"/>
      <c r="AR8" s="643"/>
      <c r="AS8" s="643"/>
      <c r="AT8" s="643"/>
      <c r="AU8" s="643"/>
      <c r="AV8" s="643"/>
      <c r="AW8" s="643"/>
      <c r="AX8" s="643"/>
      <c r="AY8" s="643"/>
      <c r="AZ8" s="643"/>
      <c r="BA8" s="643"/>
      <c r="BB8" s="643"/>
      <c r="BC8" s="643"/>
      <c r="BD8" s="643"/>
      <c r="BE8" s="643"/>
      <c r="BF8" s="644"/>
      <c r="BG8" s="645">
        <v>33800</v>
      </c>
      <c r="BH8" s="646"/>
      <c r="BI8" s="646"/>
      <c r="BJ8" s="646"/>
      <c r="BK8" s="646"/>
      <c r="BL8" s="646"/>
      <c r="BM8" s="646"/>
      <c r="BN8" s="647"/>
      <c r="BO8" s="648">
        <v>1.4</v>
      </c>
      <c r="BP8" s="648"/>
      <c r="BQ8" s="648"/>
      <c r="BR8" s="648"/>
      <c r="BS8" s="654" t="s">
        <v>129</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2175318</v>
      </c>
      <c r="CS8" s="646"/>
      <c r="CT8" s="646"/>
      <c r="CU8" s="646"/>
      <c r="CV8" s="646"/>
      <c r="CW8" s="646"/>
      <c r="CX8" s="646"/>
      <c r="CY8" s="647"/>
      <c r="CZ8" s="648">
        <v>25</v>
      </c>
      <c r="DA8" s="648"/>
      <c r="DB8" s="648"/>
      <c r="DC8" s="648"/>
      <c r="DD8" s="654">
        <v>22737</v>
      </c>
      <c r="DE8" s="646"/>
      <c r="DF8" s="646"/>
      <c r="DG8" s="646"/>
      <c r="DH8" s="646"/>
      <c r="DI8" s="646"/>
      <c r="DJ8" s="646"/>
      <c r="DK8" s="646"/>
      <c r="DL8" s="646"/>
      <c r="DM8" s="646"/>
      <c r="DN8" s="646"/>
      <c r="DO8" s="646"/>
      <c r="DP8" s="647"/>
      <c r="DQ8" s="654">
        <v>1280372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5368</v>
      </c>
      <c r="S9" s="646"/>
      <c r="T9" s="646"/>
      <c r="U9" s="646"/>
      <c r="V9" s="646"/>
      <c r="W9" s="646"/>
      <c r="X9" s="646"/>
      <c r="Y9" s="647"/>
      <c r="Z9" s="648">
        <v>0.1</v>
      </c>
      <c r="AA9" s="648"/>
      <c r="AB9" s="648"/>
      <c r="AC9" s="648"/>
      <c r="AD9" s="649">
        <v>5368</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822242</v>
      </c>
      <c r="BH9" s="646"/>
      <c r="BI9" s="646"/>
      <c r="BJ9" s="646"/>
      <c r="BK9" s="646"/>
      <c r="BL9" s="646"/>
      <c r="BM9" s="646"/>
      <c r="BN9" s="647"/>
      <c r="BO9" s="648">
        <v>33.1</v>
      </c>
      <c r="BP9" s="648"/>
      <c r="BQ9" s="648"/>
      <c r="BR9" s="648"/>
      <c r="BS9" s="654" t="s">
        <v>129</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464686</v>
      </c>
      <c r="CS9" s="646"/>
      <c r="CT9" s="646"/>
      <c r="CU9" s="646"/>
      <c r="CV9" s="646"/>
      <c r="CW9" s="646"/>
      <c r="CX9" s="646"/>
      <c r="CY9" s="647"/>
      <c r="CZ9" s="648">
        <v>5.3</v>
      </c>
      <c r="DA9" s="648"/>
      <c r="DB9" s="648"/>
      <c r="DC9" s="648"/>
      <c r="DD9" s="654">
        <v>6519</v>
      </c>
      <c r="DE9" s="646"/>
      <c r="DF9" s="646"/>
      <c r="DG9" s="646"/>
      <c r="DH9" s="646"/>
      <c r="DI9" s="646"/>
      <c r="DJ9" s="646"/>
      <c r="DK9" s="646"/>
      <c r="DL9" s="646"/>
      <c r="DM9" s="646"/>
      <c r="DN9" s="646"/>
      <c r="DO9" s="646"/>
      <c r="DP9" s="647"/>
      <c r="DQ9" s="654">
        <v>413136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52776</v>
      </c>
      <c r="BH10" s="646"/>
      <c r="BI10" s="646"/>
      <c r="BJ10" s="646"/>
      <c r="BK10" s="646"/>
      <c r="BL10" s="646"/>
      <c r="BM10" s="646"/>
      <c r="BN10" s="647"/>
      <c r="BO10" s="648">
        <v>2.1</v>
      </c>
      <c r="BP10" s="648"/>
      <c r="BQ10" s="648"/>
      <c r="BR10" s="648"/>
      <c r="BS10" s="654" t="s">
        <v>129</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465</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465</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323674</v>
      </c>
      <c r="S11" s="646"/>
      <c r="T11" s="646"/>
      <c r="U11" s="646"/>
      <c r="V11" s="646"/>
      <c r="W11" s="646"/>
      <c r="X11" s="646"/>
      <c r="Y11" s="647"/>
      <c r="Z11" s="650">
        <v>3.6</v>
      </c>
      <c r="AA11" s="651"/>
      <c r="AB11" s="651"/>
      <c r="AC11" s="663"/>
      <c r="AD11" s="654">
        <v>323674</v>
      </c>
      <c r="AE11" s="646"/>
      <c r="AF11" s="646"/>
      <c r="AG11" s="646"/>
      <c r="AH11" s="646"/>
      <c r="AI11" s="646"/>
      <c r="AJ11" s="646"/>
      <c r="AK11" s="647"/>
      <c r="AL11" s="650">
        <v>7.1</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98270</v>
      </c>
      <c r="BH11" s="646"/>
      <c r="BI11" s="646"/>
      <c r="BJ11" s="646"/>
      <c r="BK11" s="646"/>
      <c r="BL11" s="646"/>
      <c r="BM11" s="646"/>
      <c r="BN11" s="647"/>
      <c r="BO11" s="648">
        <v>4</v>
      </c>
      <c r="BP11" s="648"/>
      <c r="BQ11" s="648"/>
      <c r="BR11" s="648"/>
      <c r="BS11" s="654" t="s">
        <v>129</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169510</v>
      </c>
      <c r="CS11" s="646"/>
      <c r="CT11" s="646"/>
      <c r="CU11" s="646"/>
      <c r="CV11" s="646"/>
      <c r="CW11" s="646"/>
      <c r="CX11" s="646"/>
      <c r="CY11" s="647"/>
      <c r="CZ11" s="648">
        <v>1.9</v>
      </c>
      <c r="DA11" s="648"/>
      <c r="DB11" s="648"/>
      <c r="DC11" s="648"/>
      <c r="DD11" s="654">
        <v>37999</v>
      </c>
      <c r="DE11" s="646"/>
      <c r="DF11" s="646"/>
      <c r="DG11" s="646"/>
      <c r="DH11" s="646"/>
      <c r="DI11" s="646"/>
      <c r="DJ11" s="646"/>
      <c r="DK11" s="646"/>
      <c r="DL11" s="646"/>
      <c r="DM11" s="646"/>
      <c r="DN11" s="646"/>
      <c r="DO11" s="646"/>
      <c r="DP11" s="647"/>
      <c r="DQ11" s="654">
        <v>129218</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96521</v>
      </c>
      <c r="S12" s="646"/>
      <c r="T12" s="646"/>
      <c r="U12" s="646"/>
      <c r="V12" s="646"/>
      <c r="W12" s="646"/>
      <c r="X12" s="646"/>
      <c r="Y12" s="647"/>
      <c r="Z12" s="648">
        <v>1.1000000000000001</v>
      </c>
      <c r="AA12" s="648"/>
      <c r="AB12" s="648"/>
      <c r="AC12" s="648"/>
      <c r="AD12" s="649">
        <v>96521</v>
      </c>
      <c r="AE12" s="649"/>
      <c r="AF12" s="649"/>
      <c r="AG12" s="649"/>
      <c r="AH12" s="649"/>
      <c r="AI12" s="649"/>
      <c r="AJ12" s="649"/>
      <c r="AK12" s="649"/>
      <c r="AL12" s="650">
        <v>2.1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1307198</v>
      </c>
      <c r="BH12" s="646"/>
      <c r="BI12" s="646"/>
      <c r="BJ12" s="646"/>
      <c r="BK12" s="646"/>
      <c r="BL12" s="646"/>
      <c r="BM12" s="646"/>
      <c r="BN12" s="647"/>
      <c r="BO12" s="648">
        <v>52.7</v>
      </c>
      <c r="BP12" s="648"/>
      <c r="BQ12" s="648"/>
      <c r="BR12" s="648"/>
      <c r="BS12" s="654" t="s">
        <v>129</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36788</v>
      </c>
      <c r="CS12" s="646"/>
      <c r="CT12" s="646"/>
      <c r="CU12" s="646"/>
      <c r="CV12" s="646"/>
      <c r="CW12" s="646"/>
      <c r="CX12" s="646"/>
      <c r="CY12" s="647"/>
      <c r="CZ12" s="648">
        <v>0.4</v>
      </c>
      <c r="DA12" s="648"/>
      <c r="DB12" s="648"/>
      <c r="DC12" s="648"/>
      <c r="DD12" s="654">
        <v>341</v>
      </c>
      <c r="DE12" s="646"/>
      <c r="DF12" s="646"/>
      <c r="DG12" s="646"/>
      <c r="DH12" s="646"/>
      <c r="DI12" s="646"/>
      <c r="DJ12" s="646"/>
      <c r="DK12" s="646"/>
      <c r="DL12" s="646"/>
      <c r="DM12" s="646"/>
      <c r="DN12" s="646"/>
      <c r="DO12" s="646"/>
      <c r="DP12" s="647"/>
      <c r="DQ12" s="654">
        <v>27036</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1307156</v>
      </c>
      <c r="BH13" s="646"/>
      <c r="BI13" s="646"/>
      <c r="BJ13" s="646"/>
      <c r="BK13" s="646"/>
      <c r="BL13" s="646"/>
      <c r="BM13" s="646"/>
      <c r="BN13" s="647"/>
      <c r="BO13" s="648">
        <v>52.7</v>
      </c>
      <c r="BP13" s="648"/>
      <c r="BQ13" s="648"/>
      <c r="BR13" s="648"/>
      <c r="BS13" s="654" t="s">
        <v>129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798881</v>
      </c>
      <c r="CS13" s="646"/>
      <c r="CT13" s="646"/>
      <c r="CU13" s="646"/>
      <c r="CV13" s="646"/>
      <c r="CW13" s="646"/>
      <c r="CX13" s="646"/>
      <c r="CY13" s="647"/>
      <c r="CZ13" s="648">
        <v>9.1999999999999993</v>
      </c>
      <c r="DA13" s="648"/>
      <c r="DB13" s="648"/>
      <c r="DC13" s="648"/>
      <c r="DD13" s="654">
        <v>197333</v>
      </c>
      <c r="DE13" s="646"/>
      <c r="DF13" s="646"/>
      <c r="DG13" s="646"/>
      <c r="DH13" s="646"/>
      <c r="DI13" s="646"/>
      <c r="DJ13" s="646"/>
      <c r="DK13" s="646"/>
      <c r="DL13" s="646"/>
      <c r="DM13" s="646"/>
      <c r="DN13" s="646"/>
      <c r="DO13" s="646"/>
      <c r="DP13" s="647"/>
      <c r="DQ13" s="654">
        <v>680910</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14265</v>
      </c>
      <c r="S14" s="646"/>
      <c r="T14" s="646"/>
      <c r="U14" s="646"/>
      <c r="V14" s="646"/>
      <c r="W14" s="646"/>
      <c r="X14" s="646"/>
      <c r="Y14" s="647"/>
      <c r="Z14" s="648">
        <v>0.2</v>
      </c>
      <c r="AA14" s="648"/>
      <c r="AB14" s="648"/>
      <c r="AC14" s="648"/>
      <c r="AD14" s="649">
        <v>14265</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59444</v>
      </c>
      <c r="BH14" s="646"/>
      <c r="BI14" s="646"/>
      <c r="BJ14" s="646"/>
      <c r="BK14" s="646"/>
      <c r="BL14" s="646"/>
      <c r="BM14" s="646"/>
      <c r="BN14" s="647"/>
      <c r="BO14" s="648">
        <v>2.4</v>
      </c>
      <c r="BP14" s="648"/>
      <c r="BQ14" s="648"/>
      <c r="BR14" s="648"/>
      <c r="BS14" s="654" t="s">
        <v>129</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2292661</v>
      </c>
      <c r="CS14" s="646"/>
      <c r="CT14" s="646"/>
      <c r="CU14" s="646"/>
      <c r="CV14" s="646"/>
      <c r="CW14" s="646"/>
      <c r="CX14" s="646"/>
      <c r="CY14" s="647"/>
      <c r="CZ14" s="648">
        <v>26.4</v>
      </c>
      <c r="DA14" s="648"/>
      <c r="DB14" s="648"/>
      <c r="DC14" s="648"/>
      <c r="DD14" s="654">
        <v>1987409</v>
      </c>
      <c r="DE14" s="646"/>
      <c r="DF14" s="646"/>
      <c r="DG14" s="646"/>
      <c r="DH14" s="646"/>
      <c r="DI14" s="646"/>
      <c r="DJ14" s="646"/>
      <c r="DK14" s="646"/>
      <c r="DL14" s="646"/>
      <c r="DM14" s="646"/>
      <c r="DN14" s="646"/>
      <c r="DO14" s="646"/>
      <c r="DP14" s="647"/>
      <c r="DQ14" s="654">
        <v>322120</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107584</v>
      </c>
      <c r="BH15" s="646"/>
      <c r="BI15" s="646"/>
      <c r="BJ15" s="646"/>
      <c r="BK15" s="646"/>
      <c r="BL15" s="646"/>
      <c r="BM15" s="646"/>
      <c r="BN15" s="647"/>
      <c r="BO15" s="648">
        <v>4.3</v>
      </c>
      <c r="BP15" s="648"/>
      <c r="BQ15" s="648"/>
      <c r="BR15" s="648"/>
      <c r="BS15" s="654" t="s">
        <v>129</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881261</v>
      </c>
      <c r="CS15" s="646"/>
      <c r="CT15" s="646"/>
      <c r="CU15" s="646"/>
      <c r="CV15" s="646"/>
      <c r="CW15" s="646"/>
      <c r="CX15" s="646"/>
      <c r="CY15" s="647"/>
      <c r="CZ15" s="648">
        <v>10.1</v>
      </c>
      <c r="DA15" s="648"/>
      <c r="DB15" s="648"/>
      <c r="DC15" s="648"/>
      <c r="DD15" s="654">
        <v>266779</v>
      </c>
      <c r="DE15" s="646"/>
      <c r="DF15" s="646"/>
      <c r="DG15" s="646"/>
      <c r="DH15" s="646"/>
      <c r="DI15" s="646"/>
      <c r="DJ15" s="646"/>
      <c r="DK15" s="646"/>
      <c r="DL15" s="646"/>
      <c r="DM15" s="646"/>
      <c r="DN15" s="646"/>
      <c r="DO15" s="646"/>
      <c r="DP15" s="647"/>
      <c r="DQ15" s="654">
        <v>631776</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4230</v>
      </c>
      <c r="S16" s="646"/>
      <c r="T16" s="646"/>
      <c r="U16" s="646"/>
      <c r="V16" s="646"/>
      <c r="W16" s="646"/>
      <c r="X16" s="646"/>
      <c r="Y16" s="647"/>
      <c r="Z16" s="648">
        <v>0</v>
      </c>
      <c r="AA16" s="648"/>
      <c r="AB16" s="648"/>
      <c r="AC16" s="648"/>
      <c r="AD16" s="649">
        <v>4230</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1422</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11</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55441</v>
      </c>
      <c r="S17" s="646"/>
      <c r="T17" s="646"/>
      <c r="U17" s="646"/>
      <c r="V17" s="646"/>
      <c r="W17" s="646"/>
      <c r="X17" s="646"/>
      <c r="Y17" s="647"/>
      <c r="Z17" s="648">
        <v>0.6</v>
      </c>
      <c r="AA17" s="648"/>
      <c r="AB17" s="648"/>
      <c r="AC17" s="648"/>
      <c r="AD17" s="649">
        <v>55441</v>
      </c>
      <c r="AE17" s="649"/>
      <c r="AF17" s="649"/>
      <c r="AG17" s="649"/>
      <c r="AH17" s="649"/>
      <c r="AI17" s="649"/>
      <c r="AJ17" s="649"/>
      <c r="AK17" s="649"/>
      <c r="AL17" s="650">
        <v>1.2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473457</v>
      </c>
      <c r="CS17" s="646"/>
      <c r="CT17" s="646"/>
      <c r="CU17" s="646"/>
      <c r="CV17" s="646"/>
      <c r="CW17" s="646"/>
      <c r="CX17" s="646"/>
      <c r="CY17" s="647"/>
      <c r="CZ17" s="648">
        <v>5.4</v>
      </c>
      <c r="DA17" s="648"/>
      <c r="DB17" s="648"/>
      <c r="DC17" s="648"/>
      <c r="DD17" s="654" t="s">
        <v>129</v>
      </c>
      <c r="DE17" s="646"/>
      <c r="DF17" s="646"/>
      <c r="DG17" s="646"/>
      <c r="DH17" s="646"/>
      <c r="DI17" s="646"/>
      <c r="DJ17" s="646"/>
      <c r="DK17" s="646"/>
      <c r="DL17" s="646"/>
      <c r="DM17" s="646"/>
      <c r="DN17" s="646"/>
      <c r="DO17" s="646"/>
      <c r="DP17" s="647"/>
      <c r="DQ17" s="654">
        <v>473457</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20525</v>
      </c>
      <c r="S18" s="646"/>
      <c r="T18" s="646"/>
      <c r="U18" s="646"/>
      <c r="V18" s="646"/>
      <c r="W18" s="646"/>
      <c r="X18" s="646"/>
      <c r="Y18" s="647"/>
      <c r="Z18" s="648">
        <v>0.2</v>
      </c>
      <c r="AA18" s="648"/>
      <c r="AB18" s="648"/>
      <c r="AC18" s="648"/>
      <c r="AD18" s="649">
        <v>20525</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t="s">
        <v>129</v>
      </c>
      <c r="S19" s="646"/>
      <c r="T19" s="646"/>
      <c r="U19" s="646"/>
      <c r="V19" s="646"/>
      <c r="W19" s="646"/>
      <c r="X19" s="646"/>
      <c r="Y19" s="647"/>
      <c r="Z19" s="648" t="s">
        <v>129</v>
      </c>
      <c r="AA19" s="648"/>
      <c r="AB19" s="648"/>
      <c r="AC19" s="648"/>
      <c r="AD19" s="649" t="s">
        <v>129</v>
      </c>
      <c r="AE19" s="649"/>
      <c r="AF19" s="649"/>
      <c r="AG19" s="649"/>
      <c r="AH19" s="649"/>
      <c r="AI19" s="649"/>
      <c r="AJ19" s="649"/>
      <c r="AK19" s="649"/>
      <c r="AL19" s="650" t="s">
        <v>129</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284</v>
      </c>
      <c r="BH19" s="646"/>
      <c r="BI19" s="646"/>
      <c r="BJ19" s="646"/>
      <c r="BK19" s="646"/>
      <c r="BL19" s="646"/>
      <c r="BM19" s="646"/>
      <c r="BN19" s="647"/>
      <c r="BO19" s="648">
        <v>0</v>
      </c>
      <c r="BP19" s="648"/>
      <c r="BQ19" s="648"/>
      <c r="BR19" s="648"/>
      <c r="BS19" s="654" t="s">
        <v>129</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t="s">
        <v>129</v>
      </c>
      <c r="S20" s="646"/>
      <c r="T20" s="646"/>
      <c r="U20" s="646"/>
      <c r="V20" s="646"/>
      <c r="W20" s="646"/>
      <c r="X20" s="646"/>
      <c r="Y20" s="647"/>
      <c r="Z20" s="648" t="s">
        <v>129</v>
      </c>
      <c r="AA20" s="648"/>
      <c r="AB20" s="648"/>
      <c r="AC20" s="648"/>
      <c r="AD20" s="649" t="s">
        <v>129</v>
      </c>
      <c r="AE20" s="649"/>
      <c r="AF20" s="649"/>
      <c r="AG20" s="649"/>
      <c r="AH20" s="649"/>
      <c r="AI20" s="649"/>
      <c r="AJ20" s="649"/>
      <c r="AK20" s="649"/>
      <c r="AL20" s="650" t="s">
        <v>129</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284</v>
      </c>
      <c r="BH20" s="646"/>
      <c r="BI20" s="646"/>
      <c r="BJ20" s="646"/>
      <c r="BK20" s="646"/>
      <c r="BL20" s="646"/>
      <c r="BM20" s="646"/>
      <c r="BN20" s="647"/>
      <c r="BO20" s="648">
        <v>0</v>
      </c>
      <c r="BP20" s="648"/>
      <c r="BQ20" s="648"/>
      <c r="BR20" s="648"/>
      <c r="BS20" s="654" t="s">
        <v>129</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8696207</v>
      </c>
      <c r="CS20" s="646"/>
      <c r="CT20" s="646"/>
      <c r="CU20" s="646"/>
      <c r="CV20" s="646"/>
      <c r="CW20" s="646"/>
      <c r="CX20" s="646"/>
      <c r="CY20" s="647"/>
      <c r="CZ20" s="648">
        <v>100</v>
      </c>
      <c r="DA20" s="648"/>
      <c r="DB20" s="648"/>
      <c r="DC20" s="648"/>
      <c r="DD20" s="654">
        <v>2535398</v>
      </c>
      <c r="DE20" s="646"/>
      <c r="DF20" s="646"/>
      <c r="DG20" s="646"/>
      <c r="DH20" s="646"/>
      <c r="DI20" s="646"/>
      <c r="DJ20" s="646"/>
      <c r="DK20" s="646"/>
      <c r="DL20" s="646"/>
      <c r="DM20" s="646"/>
      <c r="DN20" s="646"/>
      <c r="DO20" s="646"/>
      <c r="DP20" s="647"/>
      <c r="DQ20" s="654">
        <v>5212991</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34916</v>
      </c>
      <c r="S21" s="646"/>
      <c r="T21" s="646"/>
      <c r="U21" s="646"/>
      <c r="V21" s="646"/>
      <c r="W21" s="646"/>
      <c r="X21" s="646"/>
      <c r="Y21" s="647"/>
      <c r="Z21" s="648">
        <v>0.4</v>
      </c>
      <c r="AA21" s="648"/>
      <c r="AB21" s="648"/>
      <c r="AC21" s="648"/>
      <c r="AD21" s="649">
        <v>34916</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284</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1452501</v>
      </c>
      <c r="S22" s="646"/>
      <c r="T22" s="646"/>
      <c r="U22" s="646"/>
      <c r="V22" s="646"/>
      <c r="W22" s="646"/>
      <c r="X22" s="646"/>
      <c r="Y22" s="647"/>
      <c r="Z22" s="648">
        <v>16.100000000000001</v>
      </c>
      <c r="AA22" s="648"/>
      <c r="AB22" s="648"/>
      <c r="AC22" s="648"/>
      <c r="AD22" s="649">
        <v>1302212</v>
      </c>
      <c r="AE22" s="649"/>
      <c r="AF22" s="649"/>
      <c r="AG22" s="649"/>
      <c r="AH22" s="649"/>
      <c r="AI22" s="649"/>
      <c r="AJ22" s="649"/>
      <c r="AK22" s="649"/>
      <c r="AL22" s="650">
        <v>28.4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1302212</v>
      </c>
      <c r="S23" s="646"/>
      <c r="T23" s="646"/>
      <c r="U23" s="646"/>
      <c r="V23" s="646"/>
      <c r="W23" s="646"/>
      <c r="X23" s="646"/>
      <c r="Y23" s="647"/>
      <c r="Z23" s="648">
        <v>14.5</v>
      </c>
      <c r="AA23" s="648"/>
      <c r="AB23" s="648"/>
      <c r="AC23" s="648"/>
      <c r="AD23" s="649">
        <v>1302212</v>
      </c>
      <c r="AE23" s="649"/>
      <c r="AF23" s="649"/>
      <c r="AG23" s="649"/>
      <c r="AH23" s="649"/>
      <c r="AI23" s="649"/>
      <c r="AJ23" s="649"/>
      <c r="AK23" s="649"/>
      <c r="AL23" s="650">
        <v>28.4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150289</v>
      </c>
      <c r="S24" s="646"/>
      <c r="T24" s="646"/>
      <c r="U24" s="646"/>
      <c r="V24" s="646"/>
      <c r="W24" s="646"/>
      <c r="X24" s="646"/>
      <c r="Y24" s="647"/>
      <c r="Z24" s="648">
        <v>1.7</v>
      </c>
      <c r="AA24" s="648"/>
      <c r="AB24" s="648"/>
      <c r="AC24" s="648"/>
      <c r="AD24" s="649" t="s">
        <v>129</v>
      </c>
      <c r="AE24" s="649"/>
      <c r="AF24" s="649"/>
      <c r="AG24" s="649"/>
      <c r="AH24" s="649"/>
      <c r="AI24" s="649"/>
      <c r="AJ24" s="649"/>
      <c r="AK24" s="649"/>
      <c r="AL24" s="650" t="s">
        <v>129</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2685353</v>
      </c>
      <c r="CS24" s="635"/>
      <c r="CT24" s="635"/>
      <c r="CU24" s="635"/>
      <c r="CV24" s="635"/>
      <c r="CW24" s="635"/>
      <c r="CX24" s="635"/>
      <c r="CY24" s="636"/>
      <c r="CZ24" s="639">
        <v>30.9</v>
      </c>
      <c r="DA24" s="640"/>
      <c r="DB24" s="640"/>
      <c r="DC24" s="659"/>
      <c r="DD24" s="683">
        <v>1929752</v>
      </c>
      <c r="DE24" s="635"/>
      <c r="DF24" s="635"/>
      <c r="DG24" s="635"/>
      <c r="DH24" s="635"/>
      <c r="DI24" s="635"/>
      <c r="DJ24" s="635"/>
      <c r="DK24" s="636"/>
      <c r="DL24" s="683">
        <v>1924271</v>
      </c>
      <c r="DM24" s="635"/>
      <c r="DN24" s="635"/>
      <c r="DO24" s="635"/>
      <c r="DP24" s="635"/>
      <c r="DQ24" s="635"/>
      <c r="DR24" s="635"/>
      <c r="DS24" s="635"/>
      <c r="DT24" s="635"/>
      <c r="DU24" s="635"/>
      <c r="DV24" s="636"/>
      <c r="DW24" s="639">
        <v>39.799999999999997</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1084040</v>
      </c>
      <c r="CS25" s="679"/>
      <c r="CT25" s="679"/>
      <c r="CU25" s="679"/>
      <c r="CV25" s="679"/>
      <c r="CW25" s="679"/>
      <c r="CX25" s="679"/>
      <c r="CY25" s="680"/>
      <c r="CZ25" s="650">
        <v>12.5</v>
      </c>
      <c r="DA25" s="681"/>
      <c r="DB25" s="681"/>
      <c r="DC25" s="684"/>
      <c r="DD25" s="654">
        <v>996290</v>
      </c>
      <c r="DE25" s="679"/>
      <c r="DF25" s="679"/>
      <c r="DG25" s="679"/>
      <c r="DH25" s="679"/>
      <c r="DI25" s="679"/>
      <c r="DJ25" s="679"/>
      <c r="DK25" s="680"/>
      <c r="DL25" s="654">
        <v>991346</v>
      </c>
      <c r="DM25" s="679"/>
      <c r="DN25" s="679"/>
      <c r="DO25" s="679"/>
      <c r="DP25" s="679"/>
      <c r="DQ25" s="679"/>
      <c r="DR25" s="679"/>
      <c r="DS25" s="679"/>
      <c r="DT25" s="679"/>
      <c r="DU25" s="679"/>
      <c r="DV25" s="680"/>
      <c r="DW25" s="650">
        <v>20.5</v>
      </c>
      <c r="DX25" s="681"/>
      <c r="DY25" s="681"/>
      <c r="DZ25" s="681"/>
      <c r="EA25" s="681"/>
      <c r="EB25" s="681"/>
      <c r="EC25" s="682"/>
    </row>
    <row r="26" spans="2:133" ht="11.25" customHeight="1" x14ac:dyDescent="0.15">
      <c r="B26" s="642" t="s">
        <v>293</v>
      </c>
      <c r="C26" s="643"/>
      <c r="D26" s="643"/>
      <c r="E26" s="643"/>
      <c r="F26" s="643"/>
      <c r="G26" s="643"/>
      <c r="H26" s="643"/>
      <c r="I26" s="643"/>
      <c r="J26" s="643"/>
      <c r="K26" s="643"/>
      <c r="L26" s="643"/>
      <c r="M26" s="643"/>
      <c r="N26" s="643"/>
      <c r="O26" s="643"/>
      <c r="P26" s="643"/>
      <c r="Q26" s="644"/>
      <c r="R26" s="645">
        <v>4532452</v>
      </c>
      <c r="S26" s="646"/>
      <c r="T26" s="646"/>
      <c r="U26" s="646"/>
      <c r="V26" s="646"/>
      <c r="W26" s="646"/>
      <c r="X26" s="646"/>
      <c r="Y26" s="647"/>
      <c r="Z26" s="648">
        <v>50.4</v>
      </c>
      <c r="AA26" s="648"/>
      <c r="AB26" s="648"/>
      <c r="AC26" s="648"/>
      <c r="AD26" s="649">
        <v>4382163</v>
      </c>
      <c r="AE26" s="649"/>
      <c r="AF26" s="649"/>
      <c r="AG26" s="649"/>
      <c r="AH26" s="649"/>
      <c r="AI26" s="649"/>
      <c r="AJ26" s="649"/>
      <c r="AK26" s="649"/>
      <c r="AL26" s="650">
        <v>95.6</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720097</v>
      </c>
      <c r="CS26" s="646"/>
      <c r="CT26" s="646"/>
      <c r="CU26" s="646"/>
      <c r="CV26" s="646"/>
      <c r="CW26" s="646"/>
      <c r="CX26" s="646"/>
      <c r="CY26" s="647"/>
      <c r="CZ26" s="650">
        <v>8.3000000000000007</v>
      </c>
      <c r="DA26" s="681"/>
      <c r="DB26" s="681"/>
      <c r="DC26" s="684"/>
      <c r="DD26" s="654">
        <v>639802</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81"/>
      <c r="DY26" s="681"/>
      <c r="DZ26" s="681"/>
      <c r="EA26" s="681"/>
      <c r="EB26" s="681"/>
      <c r="EC26" s="682"/>
    </row>
    <row r="27" spans="2:133" ht="11.25" customHeight="1" x14ac:dyDescent="0.15">
      <c r="B27" s="642" t="s">
        <v>296</v>
      </c>
      <c r="C27" s="643"/>
      <c r="D27" s="643"/>
      <c r="E27" s="643"/>
      <c r="F27" s="643"/>
      <c r="G27" s="643"/>
      <c r="H27" s="643"/>
      <c r="I27" s="643"/>
      <c r="J27" s="643"/>
      <c r="K27" s="643"/>
      <c r="L27" s="643"/>
      <c r="M27" s="643"/>
      <c r="N27" s="643"/>
      <c r="O27" s="643"/>
      <c r="P27" s="643"/>
      <c r="Q27" s="644"/>
      <c r="R27" s="645">
        <v>1175</v>
      </c>
      <c r="S27" s="646"/>
      <c r="T27" s="646"/>
      <c r="U27" s="646"/>
      <c r="V27" s="646"/>
      <c r="W27" s="646"/>
      <c r="X27" s="646"/>
      <c r="Y27" s="647"/>
      <c r="Z27" s="648">
        <v>0</v>
      </c>
      <c r="AA27" s="648"/>
      <c r="AB27" s="648"/>
      <c r="AC27" s="648"/>
      <c r="AD27" s="649">
        <v>1175</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2481598</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1127856</v>
      </c>
      <c r="CS27" s="679"/>
      <c r="CT27" s="679"/>
      <c r="CU27" s="679"/>
      <c r="CV27" s="679"/>
      <c r="CW27" s="679"/>
      <c r="CX27" s="679"/>
      <c r="CY27" s="680"/>
      <c r="CZ27" s="650">
        <v>13</v>
      </c>
      <c r="DA27" s="681"/>
      <c r="DB27" s="681"/>
      <c r="DC27" s="684"/>
      <c r="DD27" s="654">
        <v>460005</v>
      </c>
      <c r="DE27" s="679"/>
      <c r="DF27" s="679"/>
      <c r="DG27" s="679"/>
      <c r="DH27" s="679"/>
      <c r="DI27" s="679"/>
      <c r="DJ27" s="679"/>
      <c r="DK27" s="680"/>
      <c r="DL27" s="654">
        <v>459468</v>
      </c>
      <c r="DM27" s="679"/>
      <c r="DN27" s="679"/>
      <c r="DO27" s="679"/>
      <c r="DP27" s="679"/>
      <c r="DQ27" s="679"/>
      <c r="DR27" s="679"/>
      <c r="DS27" s="679"/>
      <c r="DT27" s="679"/>
      <c r="DU27" s="679"/>
      <c r="DV27" s="680"/>
      <c r="DW27" s="650">
        <v>9.5</v>
      </c>
      <c r="DX27" s="681"/>
      <c r="DY27" s="681"/>
      <c r="DZ27" s="681"/>
      <c r="EA27" s="681"/>
      <c r="EB27" s="681"/>
      <c r="EC27" s="682"/>
    </row>
    <row r="28" spans="2:133" ht="11.25" customHeight="1" x14ac:dyDescent="0.15">
      <c r="B28" s="642" t="s">
        <v>299</v>
      </c>
      <c r="C28" s="643"/>
      <c r="D28" s="643"/>
      <c r="E28" s="643"/>
      <c r="F28" s="643"/>
      <c r="G28" s="643"/>
      <c r="H28" s="643"/>
      <c r="I28" s="643"/>
      <c r="J28" s="643"/>
      <c r="K28" s="643"/>
      <c r="L28" s="643"/>
      <c r="M28" s="643"/>
      <c r="N28" s="643"/>
      <c r="O28" s="643"/>
      <c r="P28" s="643"/>
      <c r="Q28" s="644"/>
      <c r="R28" s="645">
        <v>41424</v>
      </c>
      <c r="S28" s="646"/>
      <c r="T28" s="646"/>
      <c r="U28" s="646"/>
      <c r="V28" s="646"/>
      <c r="W28" s="646"/>
      <c r="X28" s="646"/>
      <c r="Y28" s="647"/>
      <c r="Z28" s="648">
        <v>0.5</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473457</v>
      </c>
      <c r="CS28" s="646"/>
      <c r="CT28" s="646"/>
      <c r="CU28" s="646"/>
      <c r="CV28" s="646"/>
      <c r="CW28" s="646"/>
      <c r="CX28" s="646"/>
      <c r="CY28" s="647"/>
      <c r="CZ28" s="650">
        <v>5.4</v>
      </c>
      <c r="DA28" s="681"/>
      <c r="DB28" s="681"/>
      <c r="DC28" s="684"/>
      <c r="DD28" s="654">
        <v>473457</v>
      </c>
      <c r="DE28" s="646"/>
      <c r="DF28" s="646"/>
      <c r="DG28" s="646"/>
      <c r="DH28" s="646"/>
      <c r="DI28" s="646"/>
      <c r="DJ28" s="646"/>
      <c r="DK28" s="647"/>
      <c r="DL28" s="654">
        <v>473457</v>
      </c>
      <c r="DM28" s="646"/>
      <c r="DN28" s="646"/>
      <c r="DO28" s="646"/>
      <c r="DP28" s="646"/>
      <c r="DQ28" s="646"/>
      <c r="DR28" s="646"/>
      <c r="DS28" s="646"/>
      <c r="DT28" s="646"/>
      <c r="DU28" s="646"/>
      <c r="DV28" s="647"/>
      <c r="DW28" s="650">
        <v>9.8000000000000007</v>
      </c>
      <c r="DX28" s="681"/>
      <c r="DY28" s="681"/>
      <c r="DZ28" s="681"/>
      <c r="EA28" s="681"/>
      <c r="EB28" s="681"/>
      <c r="EC28" s="682"/>
    </row>
    <row r="29" spans="2:133" ht="11.25" customHeight="1" x14ac:dyDescent="0.15">
      <c r="B29" s="642" t="s">
        <v>301</v>
      </c>
      <c r="C29" s="643"/>
      <c r="D29" s="643"/>
      <c r="E29" s="643"/>
      <c r="F29" s="643"/>
      <c r="G29" s="643"/>
      <c r="H29" s="643"/>
      <c r="I29" s="643"/>
      <c r="J29" s="643"/>
      <c r="K29" s="643"/>
      <c r="L29" s="643"/>
      <c r="M29" s="643"/>
      <c r="N29" s="643"/>
      <c r="O29" s="643"/>
      <c r="P29" s="643"/>
      <c r="Q29" s="644"/>
      <c r="R29" s="645">
        <v>56946</v>
      </c>
      <c r="S29" s="646"/>
      <c r="T29" s="646"/>
      <c r="U29" s="646"/>
      <c r="V29" s="646"/>
      <c r="W29" s="646"/>
      <c r="X29" s="646"/>
      <c r="Y29" s="647"/>
      <c r="Z29" s="648">
        <v>0.6</v>
      </c>
      <c r="AA29" s="648"/>
      <c r="AB29" s="648"/>
      <c r="AC29" s="648"/>
      <c r="AD29" s="649">
        <v>12407</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473457</v>
      </c>
      <c r="CS29" s="679"/>
      <c r="CT29" s="679"/>
      <c r="CU29" s="679"/>
      <c r="CV29" s="679"/>
      <c r="CW29" s="679"/>
      <c r="CX29" s="679"/>
      <c r="CY29" s="680"/>
      <c r="CZ29" s="650">
        <v>5.4</v>
      </c>
      <c r="DA29" s="681"/>
      <c r="DB29" s="681"/>
      <c r="DC29" s="684"/>
      <c r="DD29" s="654">
        <v>473457</v>
      </c>
      <c r="DE29" s="679"/>
      <c r="DF29" s="679"/>
      <c r="DG29" s="679"/>
      <c r="DH29" s="679"/>
      <c r="DI29" s="679"/>
      <c r="DJ29" s="679"/>
      <c r="DK29" s="680"/>
      <c r="DL29" s="654">
        <v>473457</v>
      </c>
      <c r="DM29" s="679"/>
      <c r="DN29" s="679"/>
      <c r="DO29" s="679"/>
      <c r="DP29" s="679"/>
      <c r="DQ29" s="679"/>
      <c r="DR29" s="679"/>
      <c r="DS29" s="679"/>
      <c r="DT29" s="679"/>
      <c r="DU29" s="679"/>
      <c r="DV29" s="680"/>
      <c r="DW29" s="650">
        <v>9.8000000000000007</v>
      </c>
      <c r="DX29" s="681"/>
      <c r="DY29" s="681"/>
      <c r="DZ29" s="681"/>
      <c r="EA29" s="681"/>
      <c r="EB29" s="681"/>
      <c r="EC29" s="682"/>
    </row>
    <row r="30" spans="2:133" ht="11.25" customHeight="1" x14ac:dyDescent="0.15">
      <c r="B30" s="642" t="s">
        <v>304</v>
      </c>
      <c r="C30" s="643"/>
      <c r="D30" s="643"/>
      <c r="E30" s="643"/>
      <c r="F30" s="643"/>
      <c r="G30" s="643"/>
      <c r="H30" s="643"/>
      <c r="I30" s="643"/>
      <c r="J30" s="643"/>
      <c r="K30" s="643"/>
      <c r="L30" s="643"/>
      <c r="M30" s="643"/>
      <c r="N30" s="643"/>
      <c r="O30" s="643"/>
      <c r="P30" s="643"/>
      <c r="Q30" s="644"/>
      <c r="R30" s="645">
        <v>47734</v>
      </c>
      <c r="S30" s="646"/>
      <c r="T30" s="646"/>
      <c r="U30" s="646"/>
      <c r="V30" s="646"/>
      <c r="W30" s="646"/>
      <c r="X30" s="646"/>
      <c r="Y30" s="647"/>
      <c r="Z30" s="648">
        <v>0.5</v>
      </c>
      <c r="AA30" s="648"/>
      <c r="AB30" s="648"/>
      <c r="AC30" s="648"/>
      <c r="AD30" s="649" t="s">
        <v>129</v>
      </c>
      <c r="AE30" s="649"/>
      <c r="AF30" s="649"/>
      <c r="AG30" s="649"/>
      <c r="AH30" s="649"/>
      <c r="AI30" s="649"/>
      <c r="AJ30" s="649"/>
      <c r="AK30" s="649"/>
      <c r="AL30" s="650" t="s">
        <v>129</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451201</v>
      </c>
      <c r="CS30" s="646"/>
      <c r="CT30" s="646"/>
      <c r="CU30" s="646"/>
      <c r="CV30" s="646"/>
      <c r="CW30" s="646"/>
      <c r="CX30" s="646"/>
      <c r="CY30" s="647"/>
      <c r="CZ30" s="650">
        <v>5.2</v>
      </c>
      <c r="DA30" s="681"/>
      <c r="DB30" s="681"/>
      <c r="DC30" s="684"/>
      <c r="DD30" s="654">
        <v>451201</v>
      </c>
      <c r="DE30" s="646"/>
      <c r="DF30" s="646"/>
      <c r="DG30" s="646"/>
      <c r="DH30" s="646"/>
      <c r="DI30" s="646"/>
      <c r="DJ30" s="646"/>
      <c r="DK30" s="647"/>
      <c r="DL30" s="654">
        <v>451201</v>
      </c>
      <c r="DM30" s="646"/>
      <c r="DN30" s="646"/>
      <c r="DO30" s="646"/>
      <c r="DP30" s="646"/>
      <c r="DQ30" s="646"/>
      <c r="DR30" s="646"/>
      <c r="DS30" s="646"/>
      <c r="DT30" s="646"/>
      <c r="DU30" s="646"/>
      <c r="DV30" s="647"/>
      <c r="DW30" s="650">
        <v>9.3000000000000007</v>
      </c>
      <c r="DX30" s="681"/>
      <c r="DY30" s="681"/>
      <c r="DZ30" s="681"/>
      <c r="EA30" s="681"/>
      <c r="EB30" s="681"/>
      <c r="EC30" s="682"/>
    </row>
    <row r="31" spans="2:133" ht="11.25" customHeight="1" x14ac:dyDescent="0.15">
      <c r="B31" s="642" t="s">
        <v>308</v>
      </c>
      <c r="C31" s="643"/>
      <c r="D31" s="643"/>
      <c r="E31" s="643"/>
      <c r="F31" s="643"/>
      <c r="G31" s="643"/>
      <c r="H31" s="643"/>
      <c r="I31" s="643"/>
      <c r="J31" s="643"/>
      <c r="K31" s="643"/>
      <c r="L31" s="643"/>
      <c r="M31" s="643"/>
      <c r="N31" s="643"/>
      <c r="O31" s="643"/>
      <c r="P31" s="643"/>
      <c r="Q31" s="644"/>
      <c r="R31" s="645">
        <v>505917</v>
      </c>
      <c r="S31" s="646"/>
      <c r="T31" s="646"/>
      <c r="U31" s="646"/>
      <c r="V31" s="646"/>
      <c r="W31" s="646"/>
      <c r="X31" s="646"/>
      <c r="Y31" s="647"/>
      <c r="Z31" s="648">
        <v>5.6</v>
      </c>
      <c r="AA31" s="648"/>
      <c r="AB31" s="648"/>
      <c r="AC31" s="648"/>
      <c r="AD31" s="649" t="s">
        <v>129</v>
      </c>
      <c r="AE31" s="649"/>
      <c r="AF31" s="649"/>
      <c r="AG31" s="649"/>
      <c r="AH31" s="649"/>
      <c r="AI31" s="649"/>
      <c r="AJ31" s="649"/>
      <c r="AK31" s="649"/>
      <c r="AL31" s="650" t="s">
        <v>129</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01">
        <v>99.5</v>
      </c>
      <c r="BH31" s="697"/>
      <c r="BI31" s="697"/>
      <c r="BJ31" s="697"/>
      <c r="BK31" s="697"/>
      <c r="BL31" s="697"/>
      <c r="BM31" s="640">
        <v>97.4</v>
      </c>
      <c r="BN31" s="697"/>
      <c r="BO31" s="697"/>
      <c r="BP31" s="697"/>
      <c r="BQ31" s="698"/>
      <c r="BR31" s="701">
        <v>99.3</v>
      </c>
      <c r="BS31" s="697"/>
      <c r="BT31" s="697"/>
      <c r="BU31" s="697"/>
      <c r="BV31" s="697"/>
      <c r="BW31" s="697"/>
      <c r="BX31" s="640">
        <v>97</v>
      </c>
      <c r="BY31" s="697"/>
      <c r="BZ31" s="697"/>
      <c r="CA31" s="697"/>
      <c r="CB31" s="698"/>
      <c r="CD31" s="693"/>
      <c r="CE31" s="694"/>
      <c r="CF31" s="660" t="s">
        <v>311</v>
      </c>
      <c r="CG31" s="661"/>
      <c r="CH31" s="661"/>
      <c r="CI31" s="661"/>
      <c r="CJ31" s="661"/>
      <c r="CK31" s="661"/>
      <c r="CL31" s="661"/>
      <c r="CM31" s="661"/>
      <c r="CN31" s="661"/>
      <c r="CO31" s="661"/>
      <c r="CP31" s="661"/>
      <c r="CQ31" s="662"/>
      <c r="CR31" s="645">
        <v>22256</v>
      </c>
      <c r="CS31" s="679"/>
      <c r="CT31" s="679"/>
      <c r="CU31" s="679"/>
      <c r="CV31" s="679"/>
      <c r="CW31" s="679"/>
      <c r="CX31" s="679"/>
      <c r="CY31" s="680"/>
      <c r="CZ31" s="650">
        <v>0.3</v>
      </c>
      <c r="DA31" s="681"/>
      <c r="DB31" s="681"/>
      <c r="DC31" s="684"/>
      <c r="DD31" s="654">
        <v>22256</v>
      </c>
      <c r="DE31" s="679"/>
      <c r="DF31" s="679"/>
      <c r="DG31" s="679"/>
      <c r="DH31" s="679"/>
      <c r="DI31" s="679"/>
      <c r="DJ31" s="679"/>
      <c r="DK31" s="680"/>
      <c r="DL31" s="654">
        <v>22256</v>
      </c>
      <c r="DM31" s="679"/>
      <c r="DN31" s="679"/>
      <c r="DO31" s="679"/>
      <c r="DP31" s="679"/>
      <c r="DQ31" s="679"/>
      <c r="DR31" s="679"/>
      <c r="DS31" s="679"/>
      <c r="DT31" s="679"/>
      <c r="DU31" s="679"/>
      <c r="DV31" s="680"/>
      <c r="DW31" s="650">
        <v>0.5</v>
      </c>
      <c r="DX31" s="681"/>
      <c r="DY31" s="681"/>
      <c r="DZ31" s="681"/>
      <c r="EA31" s="681"/>
      <c r="EB31" s="681"/>
      <c r="EC31" s="682"/>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99.3</v>
      </c>
      <c r="BH32" s="679"/>
      <c r="BI32" s="679"/>
      <c r="BJ32" s="679"/>
      <c r="BK32" s="679"/>
      <c r="BL32" s="679"/>
      <c r="BM32" s="651">
        <v>98.6</v>
      </c>
      <c r="BN32" s="699"/>
      <c r="BO32" s="699"/>
      <c r="BP32" s="699"/>
      <c r="BQ32" s="700"/>
      <c r="BR32" s="711">
        <v>99.3</v>
      </c>
      <c r="BS32" s="679"/>
      <c r="BT32" s="679"/>
      <c r="BU32" s="679"/>
      <c r="BV32" s="679"/>
      <c r="BW32" s="679"/>
      <c r="BX32" s="651">
        <v>98.4</v>
      </c>
      <c r="BY32" s="699"/>
      <c r="BZ32" s="699"/>
      <c r="CA32" s="699"/>
      <c r="CB32" s="700"/>
      <c r="CD32" s="695"/>
      <c r="CE32" s="696"/>
      <c r="CF32" s="660" t="s">
        <v>315</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81"/>
      <c r="DB32" s="681"/>
      <c r="DC32" s="684"/>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81"/>
      <c r="DY32" s="681"/>
      <c r="DZ32" s="681"/>
      <c r="EA32" s="681"/>
      <c r="EB32" s="681"/>
      <c r="EC32" s="682"/>
    </row>
    <row r="33" spans="2:133" ht="11.25" customHeight="1" x14ac:dyDescent="0.15">
      <c r="B33" s="642" t="s">
        <v>316</v>
      </c>
      <c r="C33" s="643"/>
      <c r="D33" s="643"/>
      <c r="E33" s="643"/>
      <c r="F33" s="643"/>
      <c r="G33" s="643"/>
      <c r="H33" s="643"/>
      <c r="I33" s="643"/>
      <c r="J33" s="643"/>
      <c r="K33" s="643"/>
      <c r="L33" s="643"/>
      <c r="M33" s="643"/>
      <c r="N33" s="643"/>
      <c r="O33" s="643"/>
      <c r="P33" s="643"/>
      <c r="Q33" s="644"/>
      <c r="R33" s="645">
        <v>594565</v>
      </c>
      <c r="S33" s="646"/>
      <c r="T33" s="646"/>
      <c r="U33" s="646"/>
      <c r="V33" s="646"/>
      <c r="W33" s="646"/>
      <c r="X33" s="646"/>
      <c r="Y33" s="647"/>
      <c r="Z33" s="648">
        <v>6.6</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99.6</v>
      </c>
      <c r="BH33" s="716"/>
      <c r="BI33" s="716"/>
      <c r="BJ33" s="716"/>
      <c r="BK33" s="716"/>
      <c r="BL33" s="716"/>
      <c r="BM33" s="717">
        <v>96.2</v>
      </c>
      <c r="BN33" s="716"/>
      <c r="BO33" s="716"/>
      <c r="BP33" s="716"/>
      <c r="BQ33" s="718"/>
      <c r="BR33" s="715">
        <v>99.3</v>
      </c>
      <c r="BS33" s="716"/>
      <c r="BT33" s="716"/>
      <c r="BU33" s="716"/>
      <c r="BV33" s="716"/>
      <c r="BW33" s="716"/>
      <c r="BX33" s="717">
        <v>95.6</v>
      </c>
      <c r="BY33" s="716"/>
      <c r="BZ33" s="716"/>
      <c r="CA33" s="716"/>
      <c r="CB33" s="718"/>
      <c r="CD33" s="660" t="s">
        <v>318</v>
      </c>
      <c r="CE33" s="661"/>
      <c r="CF33" s="661"/>
      <c r="CG33" s="661"/>
      <c r="CH33" s="661"/>
      <c r="CI33" s="661"/>
      <c r="CJ33" s="661"/>
      <c r="CK33" s="661"/>
      <c r="CL33" s="661"/>
      <c r="CM33" s="661"/>
      <c r="CN33" s="661"/>
      <c r="CO33" s="661"/>
      <c r="CP33" s="661"/>
      <c r="CQ33" s="662"/>
      <c r="CR33" s="645">
        <v>3474034</v>
      </c>
      <c r="CS33" s="679"/>
      <c r="CT33" s="679"/>
      <c r="CU33" s="679"/>
      <c r="CV33" s="679"/>
      <c r="CW33" s="679"/>
      <c r="CX33" s="679"/>
      <c r="CY33" s="680"/>
      <c r="CZ33" s="650">
        <v>39.9</v>
      </c>
      <c r="DA33" s="681"/>
      <c r="DB33" s="681"/>
      <c r="DC33" s="684"/>
      <c r="DD33" s="654">
        <v>3042822</v>
      </c>
      <c r="DE33" s="679"/>
      <c r="DF33" s="679"/>
      <c r="DG33" s="679"/>
      <c r="DH33" s="679"/>
      <c r="DI33" s="679"/>
      <c r="DJ33" s="679"/>
      <c r="DK33" s="680"/>
      <c r="DL33" s="654">
        <v>2319296</v>
      </c>
      <c r="DM33" s="679"/>
      <c r="DN33" s="679"/>
      <c r="DO33" s="679"/>
      <c r="DP33" s="679"/>
      <c r="DQ33" s="679"/>
      <c r="DR33" s="679"/>
      <c r="DS33" s="679"/>
      <c r="DT33" s="679"/>
      <c r="DU33" s="679"/>
      <c r="DV33" s="680"/>
      <c r="DW33" s="650">
        <v>47.9</v>
      </c>
      <c r="DX33" s="681"/>
      <c r="DY33" s="681"/>
      <c r="DZ33" s="681"/>
      <c r="EA33" s="681"/>
      <c r="EB33" s="681"/>
      <c r="EC33" s="682"/>
    </row>
    <row r="34" spans="2:133" ht="11.25" customHeight="1" x14ac:dyDescent="0.15">
      <c r="B34" s="642" t="s">
        <v>319</v>
      </c>
      <c r="C34" s="643"/>
      <c r="D34" s="643"/>
      <c r="E34" s="643"/>
      <c r="F34" s="643"/>
      <c r="G34" s="643"/>
      <c r="H34" s="643"/>
      <c r="I34" s="643"/>
      <c r="J34" s="643"/>
      <c r="K34" s="643"/>
      <c r="L34" s="643"/>
      <c r="M34" s="643"/>
      <c r="N34" s="643"/>
      <c r="O34" s="643"/>
      <c r="P34" s="643"/>
      <c r="Q34" s="644"/>
      <c r="R34" s="645">
        <v>195936</v>
      </c>
      <c r="S34" s="646"/>
      <c r="T34" s="646"/>
      <c r="U34" s="646"/>
      <c r="V34" s="646"/>
      <c r="W34" s="646"/>
      <c r="X34" s="646"/>
      <c r="Y34" s="647"/>
      <c r="Z34" s="648">
        <v>2.2000000000000002</v>
      </c>
      <c r="AA34" s="648"/>
      <c r="AB34" s="648"/>
      <c r="AC34" s="648"/>
      <c r="AD34" s="649">
        <v>187387</v>
      </c>
      <c r="AE34" s="649"/>
      <c r="AF34" s="649"/>
      <c r="AG34" s="649"/>
      <c r="AH34" s="649"/>
      <c r="AI34" s="649"/>
      <c r="AJ34" s="649"/>
      <c r="AK34" s="649"/>
      <c r="AL34" s="650">
        <v>4.0999999999999996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1017321</v>
      </c>
      <c r="CS34" s="646"/>
      <c r="CT34" s="646"/>
      <c r="CU34" s="646"/>
      <c r="CV34" s="646"/>
      <c r="CW34" s="646"/>
      <c r="CX34" s="646"/>
      <c r="CY34" s="647"/>
      <c r="CZ34" s="650">
        <v>11.7</v>
      </c>
      <c r="DA34" s="681"/>
      <c r="DB34" s="681"/>
      <c r="DC34" s="684"/>
      <c r="DD34" s="654">
        <v>831909</v>
      </c>
      <c r="DE34" s="646"/>
      <c r="DF34" s="646"/>
      <c r="DG34" s="646"/>
      <c r="DH34" s="646"/>
      <c r="DI34" s="646"/>
      <c r="DJ34" s="646"/>
      <c r="DK34" s="647"/>
      <c r="DL34" s="654">
        <v>680578</v>
      </c>
      <c r="DM34" s="646"/>
      <c r="DN34" s="646"/>
      <c r="DO34" s="646"/>
      <c r="DP34" s="646"/>
      <c r="DQ34" s="646"/>
      <c r="DR34" s="646"/>
      <c r="DS34" s="646"/>
      <c r="DT34" s="646"/>
      <c r="DU34" s="646"/>
      <c r="DV34" s="647"/>
      <c r="DW34" s="650">
        <v>14.1</v>
      </c>
      <c r="DX34" s="681"/>
      <c r="DY34" s="681"/>
      <c r="DZ34" s="681"/>
      <c r="EA34" s="681"/>
      <c r="EB34" s="681"/>
      <c r="EC34" s="682"/>
    </row>
    <row r="35" spans="2:133" ht="11.25" customHeight="1" x14ac:dyDescent="0.15">
      <c r="B35" s="642" t="s">
        <v>321</v>
      </c>
      <c r="C35" s="643"/>
      <c r="D35" s="643"/>
      <c r="E35" s="643"/>
      <c r="F35" s="643"/>
      <c r="G35" s="643"/>
      <c r="H35" s="643"/>
      <c r="I35" s="643"/>
      <c r="J35" s="643"/>
      <c r="K35" s="643"/>
      <c r="L35" s="643"/>
      <c r="M35" s="643"/>
      <c r="N35" s="643"/>
      <c r="O35" s="643"/>
      <c r="P35" s="643"/>
      <c r="Q35" s="644"/>
      <c r="R35" s="645">
        <v>18707</v>
      </c>
      <c r="S35" s="646"/>
      <c r="T35" s="646"/>
      <c r="U35" s="646"/>
      <c r="V35" s="646"/>
      <c r="W35" s="646"/>
      <c r="X35" s="646"/>
      <c r="Y35" s="647"/>
      <c r="Z35" s="648">
        <v>0.2</v>
      </c>
      <c r="AA35" s="648"/>
      <c r="AB35" s="648"/>
      <c r="AC35" s="648"/>
      <c r="AD35" s="649" t="s">
        <v>129</v>
      </c>
      <c r="AE35" s="649"/>
      <c r="AF35" s="649"/>
      <c r="AG35" s="649"/>
      <c r="AH35" s="649"/>
      <c r="AI35" s="649"/>
      <c r="AJ35" s="649"/>
      <c r="AK35" s="649"/>
      <c r="AL35" s="650" t="s">
        <v>129</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85219</v>
      </c>
      <c r="CS35" s="679"/>
      <c r="CT35" s="679"/>
      <c r="CU35" s="679"/>
      <c r="CV35" s="679"/>
      <c r="CW35" s="679"/>
      <c r="CX35" s="679"/>
      <c r="CY35" s="680"/>
      <c r="CZ35" s="650">
        <v>1</v>
      </c>
      <c r="DA35" s="681"/>
      <c r="DB35" s="681"/>
      <c r="DC35" s="684"/>
      <c r="DD35" s="654">
        <v>83514</v>
      </c>
      <c r="DE35" s="679"/>
      <c r="DF35" s="679"/>
      <c r="DG35" s="679"/>
      <c r="DH35" s="679"/>
      <c r="DI35" s="679"/>
      <c r="DJ35" s="679"/>
      <c r="DK35" s="680"/>
      <c r="DL35" s="654">
        <v>82639</v>
      </c>
      <c r="DM35" s="679"/>
      <c r="DN35" s="679"/>
      <c r="DO35" s="679"/>
      <c r="DP35" s="679"/>
      <c r="DQ35" s="679"/>
      <c r="DR35" s="679"/>
      <c r="DS35" s="679"/>
      <c r="DT35" s="679"/>
      <c r="DU35" s="679"/>
      <c r="DV35" s="680"/>
      <c r="DW35" s="650">
        <v>1.7</v>
      </c>
      <c r="DX35" s="681"/>
      <c r="DY35" s="681"/>
      <c r="DZ35" s="681"/>
      <c r="EA35" s="681"/>
      <c r="EB35" s="681"/>
      <c r="EC35" s="682"/>
    </row>
    <row r="36" spans="2:133" ht="11.25" customHeight="1" x14ac:dyDescent="0.15">
      <c r="B36" s="642" t="s">
        <v>325</v>
      </c>
      <c r="C36" s="643"/>
      <c r="D36" s="643"/>
      <c r="E36" s="643"/>
      <c r="F36" s="643"/>
      <c r="G36" s="643"/>
      <c r="H36" s="643"/>
      <c r="I36" s="643"/>
      <c r="J36" s="643"/>
      <c r="K36" s="643"/>
      <c r="L36" s="643"/>
      <c r="M36" s="643"/>
      <c r="N36" s="643"/>
      <c r="O36" s="643"/>
      <c r="P36" s="643"/>
      <c r="Q36" s="644"/>
      <c r="R36" s="645">
        <v>174834</v>
      </c>
      <c r="S36" s="646"/>
      <c r="T36" s="646"/>
      <c r="U36" s="646"/>
      <c r="V36" s="646"/>
      <c r="W36" s="646"/>
      <c r="X36" s="646"/>
      <c r="Y36" s="647"/>
      <c r="Z36" s="648">
        <v>1.9</v>
      </c>
      <c r="AA36" s="648"/>
      <c r="AB36" s="648"/>
      <c r="AC36" s="648"/>
      <c r="AD36" s="649" t="s">
        <v>129</v>
      </c>
      <c r="AE36" s="649"/>
      <c r="AF36" s="649"/>
      <c r="AG36" s="649"/>
      <c r="AH36" s="649"/>
      <c r="AI36" s="649"/>
      <c r="AJ36" s="649"/>
      <c r="AK36" s="649"/>
      <c r="AL36" s="650" t="s">
        <v>129</v>
      </c>
      <c r="AM36" s="651"/>
      <c r="AN36" s="651"/>
      <c r="AO36" s="652"/>
      <c r="AP36" s="235"/>
      <c r="AQ36" s="719" t="s">
        <v>326</v>
      </c>
      <c r="AR36" s="720"/>
      <c r="AS36" s="720"/>
      <c r="AT36" s="720"/>
      <c r="AU36" s="720"/>
      <c r="AV36" s="720"/>
      <c r="AW36" s="720"/>
      <c r="AX36" s="720"/>
      <c r="AY36" s="721"/>
      <c r="AZ36" s="634">
        <v>1138382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25391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1228931</v>
      </c>
      <c r="CS36" s="646"/>
      <c r="CT36" s="646"/>
      <c r="CU36" s="646"/>
      <c r="CV36" s="646"/>
      <c r="CW36" s="646"/>
      <c r="CX36" s="646"/>
      <c r="CY36" s="647"/>
      <c r="CZ36" s="650">
        <v>14.1</v>
      </c>
      <c r="DA36" s="681"/>
      <c r="DB36" s="681"/>
      <c r="DC36" s="684"/>
      <c r="DD36" s="654">
        <v>1131758</v>
      </c>
      <c r="DE36" s="646"/>
      <c r="DF36" s="646"/>
      <c r="DG36" s="646"/>
      <c r="DH36" s="646"/>
      <c r="DI36" s="646"/>
      <c r="DJ36" s="646"/>
      <c r="DK36" s="647"/>
      <c r="DL36" s="654">
        <v>904914</v>
      </c>
      <c r="DM36" s="646"/>
      <c r="DN36" s="646"/>
      <c r="DO36" s="646"/>
      <c r="DP36" s="646"/>
      <c r="DQ36" s="646"/>
      <c r="DR36" s="646"/>
      <c r="DS36" s="646"/>
      <c r="DT36" s="646"/>
      <c r="DU36" s="646"/>
      <c r="DV36" s="647"/>
      <c r="DW36" s="650">
        <v>18.7</v>
      </c>
      <c r="DX36" s="681"/>
      <c r="DY36" s="681"/>
      <c r="DZ36" s="681"/>
      <c r="EA36" s="681"/>
      <c r="EB36" s="681"/>
      <c r="EC36" s="682"/>
    </row>
    <row r="37" spans="2:133" ht="11.25" customHeight="1" x14ac:dyDescent="0.15">
      <c r="B37" s="642" t="s">
        <v>329</v>
      </c>
      <c r="C37" s="643"/>
      <c r="D37" s="643"/>
      <c r="E37" s="643"/>
      <c r="F37" s="643"/>
      <c r="G37" s="643"/>
      <c r="H37" s="643"/>
      <c r="I37" s="643"/>
      <c r="J37" s="643"/>
      <c r="K37" s="643"/>
      <c r="L37" s="643"/>
      <c r="M37" s="643"/>
      <c r="N37" s="643"/>
      <c r="O37" s="643"/>
      <c r="P37" s="643"/>
      <c r="Q37" s="644"/>
      <c r="R37" s="645">
        <v>274682</v>
      </c>
      <c r="S37" s="646"/>
      <c r="T37" s="646"/>
      <c r="U37" s="646"/>
      <c r="V37" s="646"/>
      <c r="W37" s="646"/>
      <c r="X37" s="646"/>
      <c r="Y37" s="647"/>
      <c r="Z37" s="648">
        <v>3.1</v>
      </c>
      <c r="AA37" s="648"/>
      <c r="AB37" s="648"/>
      <c r="AC37" s="648"/>
      <c r="AD37" s="649" t="s">
        <v>129</v>
      </c>
      <c r="AE37" s="649"/>
      <c r="AF37" s="649"/>
      <c r="AG37" s="649"/>
      <c r="AH37" s="649"/>
      <c r="AI37" s="649"/>
      <c r="AJ37" s="649"/>
      <c r="AK37" s="649"/>
      <c r="AL37" s="650" t="s">
        <v>129</v>
      </c>
      <c r="AM37" s="651"/>
      <c r="AN37" s="651"/>
      <c r="AO37" s="652"/>
      <c r="AQ37" s="723" t="s">
        <v>330</v>
      </c>
      <c r="AR37" s="724"/>
      <c r="AS37" s="724"/>
      <c r="AT37" s="724"/>
      <c r="AU37" s="724"/>
      <c r="AV37" s="724"/>
      <c r="AW37" s="724"/>
      <c r="AX37" s="724"/>
      <c r="AY37" s="725"/>
      <c r="AZ37" s="645">
        <v>470000</v>
      </c>
      <c r="BA37" s="646"/>
      <c r="BB37" s="646"/>
      <c r="BC37" s="646"/>
      <c r="BD37" s="679"/>
      <c r="BE37" s="679"/>
      <c r="BF37" s="700"/>
      <c r="BG37" s="660" t="s">
        <v>331</v>
      </c>
      <c r="BH37" s="661"/>
      <c r="BI37" s="661"/>
      <c r="BJ37" s="661"/>
      <c r="BK37" s="661"/>
      <c r="BL37" s="661"/>
      <c r="BM37" s="661"/>
      <c r="BN37" s="661"/>
      <c r="BO37" s="661"/>
      <c r="BP37" s="661"/>
      <c r="BQ37" s="661"/>
      <c r="BR37" s="661"/>
      <c r="BS37" s="661"/>
      <c r="BT37" s="661"/>
      <c r="BU37" s="662"/>
      <c r="BV37" s="645">
        <v>11754</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495235</v>
      </c>
      <c r="CS37" s="679"/>
      <c r="CT37" s="679"/>
      <c r="CU37" s="679"/>
      <c r="CV37" s="679"/>
      <c r="CW37" s="679"/>
      <c r="CX37" s="679"/>
      <c r="CY37" s="680"/>
      <c r="CZ37" s="650">
        <v>5.7</v>
      </c>
      <c r="DA37" s="681"/>
      <c r="DB37" s="681"/>
      <c r="DC37" s="684"/>
      <c r="DD37" s="654">
        <v>487435</v>
      </c>
      <c r="DE37" s="679"/>
      <c r="DF37" s="679"/>
      <c r="DG37" s="679"/>
      <c r="DH37" s="679"/>
      <c r="DI37" s="679"/>
      <c r="DJ37" s="679"/>
      <c r="DK37" s="680"/>
      <c r="DL37" s="654">
        <v>429266</v>
      </c>
      <c r="DM37" s="679"/>
      <c r="DN37" s="679"/>
      <c r="DO37" s="679"/>
      <c r="DP37" s="679"/>
      <c r="DQ37" s="679"/>
      <c r="DR37" s="679"/>
      <c r="DS37" s="679"/>
      <c r="DT37" s="679"/>
      <c r="DU37" s="679"/>
      <c r="DV37" s="680"/>
      <c r="DW37" s="650">
        <v>8.9</v>
      </c>
      <c r="DX37" s="681"/>
      <c r="DY37" s="681"/>
      <c r="DZ37" s="681"/>
      <c r="EA37" s="681"/>
      <c r="EB37" s="681"/>
      <c r="EC37" s="682"/>
    </row>
    <row r="38" spans="2:133" ht="11.25" customHeight="1" x14ac:dyDescent="0.15">
      <c r="B38" s="642" t="s">
        <v>333</v>
      </c>
      <c r="C38" s="643"/>
      <c r="D38" s="643"/>
      <c r="E38" s="643"/>
      <c r="F38" s="643"/>
      <c r="G38" s="643"/>
      <c r="H38" s="643"/>
      <c r="I38" s="643"/>
      <c r="J38" s="643"/>
      <c r="K38" s="643"/>
      <c r="L38" s="643"/>
      <c r="M38" s="643"/>
      <c r="N38" s="643"/>
      <c r="O38" s="643"/>
      <c r="P38" s="643"/>
      <c r="Q38" s="644"/>
      <c r="R38" s="645">
        <v>1937498</v>
      </c>
      <c r="S38" s="646"/>
      <c r="T38" s="646"/>
      <c r="U38" s="646"/>
      <c r="V38" s="646"/>
      <c r="W38" s="646"/>
      <c r="X38" s="646"/>
      <c r="Y38" s="647"/>
      <c r="Z38" s="648">
        <v>21.5</v>
      </c>
      <c r="AA38" s="648"/>
      <c r="AB38" s="648"/>
      <c r="AC38" s="648"/>
      <c r="AD38" s="649">
        <v>59</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4423</v>
      </c>
      <c r="BA38" s="646"/>
      <c r="BB38" s="646"/>
      <c r="BC38" s="646"/>
      <c r="BD38" s="679"/>
      <c r="BE38" s="679"/>
      <c r="BF38" s="700"/>
      <c r="BG38" s="660" t="s">
        <v>335</v>
      </c>
      <c r="BH38" s="661"/>
      <c r="BI38" s="661"/>
      <c r="BJ38" s="661"/>
      <c r="BK38" s="661"/>
      <c r="BL38" s="661"/>
      <c r="BM38" s="661"/>
      <c r="BN38" s="661"/>
      <c r="BO38" s="661"/>
      <c r="BP38" s="661"/>
      <c r="BQ38" s="661"/>
      <c r="BR38" s="661"/>
      <c r="BS38" s="661"/>
      <c r="BT38" s="661"/>
      <c r="BU38" s="662"/>
      <c r="BV38" s="645">
        <v>2551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663959</v>
      </c>
      <c r="CS38" s="646"/>
      <c r="CT38" s="646"/>
      <c r="CU38" s="646"/>
      <c r="CV38" s="646"/>
      <c r="CW38" s="646"/>
      <c r="CX38" s="646"/>
      <c r="CY38" s="647"/>
      <c r="CZ38" s="650">
        <v>7.6</v>
      </c>
      <c r="DA38" s="681"/>
      <c r="DB38" s="681"/>
      <c r="DC38" s="684"/>
      <c r="DD38" s="654">
        <v>551189</v>
      </c>
      <c r="DE38" s="646"/>
      <c r="DF38" s="646"/>
      <c r="DG38" s="646"/>
      <c r="DH38" s="646"/>
      <c r="DI38" s="646"/>
      <c r="DJ38" s="646"/>
      <c r="DK38" s="647"/>
      <c r="DL38" s="654">
        <v>542641</v>
      </c>
      <c r="DM38" s="646"/>
      <c r="DN38" s="646"/>
      <c r="DO38" s="646"/>
      <c r="DP38" s="646"/>
      <c r="DQ38" s="646"/>
      <c r="DR38" s="646"/>
      <c r="DS38" s="646"/>
      <c r="DT38" s="646"/>
      <c r="DU38" s="646"/>
      <c r="DV38" s="647"/>
      <c r="DW38" s="650">
        <v>11.2</v>
      </c>
      <c r="DX38" s="681"/>
      <c r="DY38" s="681"/>
      <c r="DZ38" s="681"/>
      <c r="EA38" s="681"/>
      <c r="EB38" s="681"/>
      <c r="EC38" s="682"/>
    </row>
    <row r="39" spans="2:133" ht="11.25" customHeight="1" x14ac:dyDescent="0.15">
      <c r="B39" s="642" t="s">
        <v>337</v>
      </c>
      <c r="C39" s="643"/>
      <c r="D39" s="643"/>
      <c r="E39" s="643"/>
      <c r="F39" s="643"/>
      <c r="G39" s="643"/>
      <c r="H39" s="643"/>
      <c r="I39" s="643"/>
      <c r="J39" s="643"/>
      <c r="K39" s="643"/>
      <c r="L39" s="643"/>
      <c r="M39" s="643"/>
      <c r="N39" s="643"/>
      <c r="O39" s="643"/>
      <c r="P39" s="643"/>
      <c r="Q39" s="644"/>
      <c r="R39" s="645">
        <v>613490</v>
      </c>
      <c r="S39" s="646"/>
      <c r="T39" s="646"/>
      <c r="U39" s="646"/>
      <c r="V39" s="646"/>
      <c r="W39" s="646"/>
      <c r="X39" s="646"/>
      <c r="Y39" s="647"/>
      <c r="Z39" s="648">
        <v>6.8</v>
      </c>
      <c r="AA39" s="648"/>
      <c r="AB39" s="648"/>
      <c r="AC39" s="648"/>
      <c r="AD39" s="649" t="s">
        <v>129</v>
      </c>
      <c r="AE39" s="649"/>
      <c r="AF39" s="649"/>
      <c r="AG39" s="649"/>
      <c r="AH39" s="649"/>
      <c r="AI39" s="649"/>
      <c r="AJ39" s="649"/>
      <c r="AK39" s="649"/>
      <c r="AL39" s="650" t="s">
        <v>129</v>
      </c>
      <c r="AM39" s="651"/>
      <c r="AN39" s="651"/>
      <c r="AO39" s="652"/>
      <c r="AQ39" s="723" t="s">
        <v>338</v>
      </c>
      <c r="AR39" s="724"/>
      <c r="AS39" s="724"/>
      <c r="AT39" s="724"/>
      <c r="AU39" s="724"/>
      <c r="AV39" s="724"/>
      <c r="AW39" s="724"/>
      <c r="AX39" s="724"/>
      <c r="AY39" s="725"/>
      <c r="AZ39" s="645" t="s">
        <v>129</v>
      </c>
      <c r="BA39" s="646"/>
      <c r="BB39" s="646"/>
      <c r="BC39" s="646"/>
      <c r="BD39" s="679"/>
      <c r="BE39" s="679"/>
      <c r="BF39" s="700"/>
      <c r="BG39" s="660" t="s">
        <v>339</v>
      </c>
      <c r="BH39" s="661"/>
      <c r="BI39" s="661"/>
      <c r="BJ39" s="661"/>
      <c r="BK39" s="661"/>
      <c r="BL39" s="661"/>
      <c r="BM39" s="661"/>
      <c r="BN39" s="661"/>
      <c r="BO39" s="661"/>
      <c r="BP39" s="661"/>
      <c r="BQ39" s="661"/>
      <c r="BR39" s="661"/>
      <c r="BS39" s="661"/>
      <c r="BT39" s="661"/>
      <c r="BU39" s="662"/>
      <c r="BV39" s="645">
        <v>4135</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357880</v>
      </c>
      <c r="CS39" s="679"/>
      <c r="CT39" s="679"/>
      <c r="CU39" s="679"/>
      <c r="CV39" s="679"/>
      <c r="CW39" s="679"/>
      <c r="CX39" s="679"/>
      <c r="CY39" s="680"/>
      <c r="CZ39" s="650">
        <v>4.0999999999999996</v>
      </c>
      <c r="DA39" s="681"/>
      <c r="DB39" s="681"/>
      <c r="DC39" s="684"/>
      <c r="DD39" s="654">
        <v>335928</v>
      </c>
      <c r="DE39" s="679"/>
      <c r="DF39" s="679"/>
      <c r="DG39" s="679"/>
      <c r="DH39" s="679"/>
      <c r="DI39" s="679"/>
      <c r="DJ39" s="679"/>
      <c r="DK39" s="680"/>
      <c r="DL39" s="654" t="s">
        <v>129</v>
      </c>
      <c r="DM39" s="679"/>
      <c r="DN39" s="679"/>
      <c r="DO39" s="679"/>
      <c r="DP39" s="679"/>
      <c r="DQ39" s="679"/>
      <c r="DR39" s="679"/>
      <c r="DS39" s="679"/>
      <c r="DT39" s="679"/>
      <c r="DU39" s="679"/>
      <c r="DV39" s="680"/>
      <c r="DW39" s="650" t="s">
        <v>129</v>
      </c>
      <c r="DX39" s="681"/>
      <c r="DY39" s="681"/>
      <c r="DZ39" s="681"/>
      <c r="EA39" s="681"/>
      <c r="EB39" s="681"/>
      <c r="EC39" s="682"/>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342</v>
      </c>
      <c r="AR40" s="724"/>
      <c r="AS40" s="724"/>
      <c r="AT40" s="724"/>
      <c r="AU40" s="724"/>
      <c r="AV40" s="724"/>
      <c r="AW40" s="724"/>
      <c r="AX40" s="724"/>
      <c r="AY40" s="725"/>
      <c r="AZ40" s="645" t="s">
        <v>129</v>
      </c>
      <c r="BA40" s="646"/>
      <c r="BB40" s="646"/>
      <c r="BC40" s="646"/>
      <c r="BD40" s="679"/>
      <c r="BE40" s="679"/>
      <c r="BF40" s="700"/>
      <c r="BG40" s="726" t="s">
        <v>343</v>
      </c>
      <c r="BH40" s="727"/>
      <c r="BI40" s="727"/>
      <c r="BJ40" s="727"/>
      <c r="BK40" s="727"/>
      <c r="BL40" s="236"/>
      <c r="BM40" s="661" t="s">
        <v>344</v>
      </c>
      <c r="BN40" s="661"/>
      <c r="BO40" s="661"/>
      <c r="BP40" s="661"/>
      <c r="BQ40" s="661"/>
      <c r="BR40" s="661"/>
      <c r="BS40" s="661"/>
      <c r="BT40" s="661"/>
      <c r="BU40" s="662"/>
      <c r="BV40" s="645">
        <v>104</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120724</v>
      </c>
      <c r="CS40" s="646"/>
      <c r="CT40" s="646"/>
      <c r="CU40" s="646"/>
      <c r="CV40" s="646"/>
      <c r="CW40" s="646"/>
      <c r="CX40" s="646"/>
      <c r="CY40" s="647"/>
      <c r="CZ40" s="650">
        <v>1.4</v>
      </c>
      <c r="DA40" s="681"/>
      <c r="DB40" s="681"/>
      <c r="DC40" s="684"/>
      <c r="DD40" s="654">
        <v>108524</v>
      </c>
      <c r="DE40" s="646"/>
      <c r="DF40" s="646"/>
      <c r="DG40" s="646"/>
      <c r="DH40" s="646"/>
      <c r="DI40" s="646"/>
      <c r="DJ40" s="646"/>
      <c r="DK40" s="647"/>
      <c r="DL40" s="654">
        <v>108524</v>
      </c>
      <c r="DM40" s="646"/>
      <c r="DN40" s="646"/>
      <c r="DO40" s="646"/>
      <c r="DP40" s="646"/>
      <c r="DQ40" s="646"/>
      <c r="DR40" s="646"/>
      <c r="DS40" s="646"/>
      <c r="DT40" s="646"/>
      <c r="DU40" s="646"/>
      <c r="DV40" s="647"/>
      <c r="DW40" s="650">
        <v>2.2000000000000002</v>
      </c>
      <c r="DX40" s="681"/>
      <c r="DY40" s="681"/>
      <c r="DZ40" s="681"/>
      <c r="EA40" s="681"/>
      <c r="EB40" s="681"/>
      <c r="EC40" s="682"/>
    </row>
    <row r="41" spans="2:133" ht="11.25" customHeight="1" x14ac:dyDescent="0.15">
      <c r="B41" s="642" t="s">
        <v>346</v>
      </c>
      <c r="C41" s="643"/>
      <c r="D41" s="643"/>
      <c r="E41" s="643"/>
      <c r="F41" s="643"/>
      <c r="G41" s="643"/>
      <c r="H41" s="643"/>
      <c r="I41" s="643"/>
      <c r="J41" s="643"/>
      <c r="K41" s="643"/>
      <c r="L41" s="643"/>
      <c r="M41" s="643"/>
      <c r="N41" s="643"/>
      <c r="O41" s="643"/>
      <c r="P41" s="643"/>
      <c r="Q41" s="644"/>
      <c r="R41" s="645">
        <v>254690</v>
      </c>
      <c r="S41" s="646"/>
      <c r="T41" s="646"/>
      <c r="U41" s="646"/>
      <c r="V41" s="646"/>
      <c r="W41" s="646"/>
      <c r="X41" s="646"/>
      <c r="Y41" s="647"/>
      <c r="Z41" s="648">
        <v>2.8</v>
      </c>
      <c r="AA41" s="648"/>
      <c r="AB41" s="648"/>
      <c r="AC41" s="648"/>
      <c r="AD41" s="649" t="s">
        <v>129</v>
      </c>
      <c r="AE41" s="649"/>
      <c r="AF41" s="649"/>
      <c r="AG41" s="649"/>
      <c r="AH41" s="649"/>
      <c r="AI41" s="649"/>
      <c r="AJ41" s="649"/>
      <c r="AK41" s="649"/>
      <c r="AL41" s="650" t="s">
        <v>129</v>
      </c>
      <c r="AM41" s="651"/>
      <c r="AN41" s="651"/>
      <c r="AO41" s="652"/>
      <c r="AQ41" s="723" t="s">
        <v>347</v>
      </c>
      <c r="AR41" s="724"/>
      <c r="AS41" s="724"/>
      <c r="AT41" s="724"/>
      <c r="AU41" s="724"/>
      <c r="AV41" s="724"/>
      <c r="AW41" s="724"/>
      <c r="AX41" s="724"/>
      <c r="AY41" s="725"/>
      <c r="AZ41" s="645">
        <v>141814</v>
      </c>
      <c r="BA41" s="646"/>
      <c r="BB41" s="646"/>
      <c r="BC41" s="646"/>
      <c r="BD41" s="679"/>
      <c r="BE41" s="679"/>
      <c r="BF41" s="700"/>
      <c r="BG41" s="726"/>
      <c r="BH41" s="727"/>
      <c r="BI41" s="727"/>
      <c r="BJ41" s="727"/>
      <c r="BK41" s="727"/>
      <c r="BL41" s="236"/>
      <c r="BM41" s="661" t="s">
        <v>348</v>
      </c>
      <c r="BN41" s="661"/>
      <c r="BO41" s="661"/>
      <c r="BP41" s="661"/>
      <c r="BQ41" s="661"/>
      <c r="BR41" s="661"/>
      <c r="BS41" s="661"/>
      <c r="BT41" s="661"/>
      <c r="BU41" s="662"/>
      <c r="BV41" s="645" t="s">
        <v>129</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129</v>
      </c>
      <c r="CS41" s="679"/>
      <c r="CT41" s="679"/>
      <c r="CU41" s="679"/>
      <c r="CV41" s="679"/>
      <c r="CW41" s="679"/>
      <c r="CX41" s="679"/>
      <c r="CY41" s="680"/>
      <c r="CZ41" s="650" t="s">
        <v>129</v>
      </c>
      <c r="DA41" s="681"/>
      <c r="DB41" s="681"/>
      <c r="DC41" s="684"/>
      <c r="DD41" s="654" t="s">
        <v>129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8995360</v>
      </c>
      <c r="S42" s="737"/>
      <c r="T42" s="737"/>
      <c r="U42" s="737"/>
      <c r="V42" s="737"/>
      <c r="W42" s="737"/>
      <c r="X42" s="737"/>
      <c r="Y42" s="739"/>
      <c r="Z42" s="740">
        <v>100</v>
      </c>
      <c r="AA42" s="740"/>
      <c r="AB42" s="740"/>
      <c r="AC42" s="740"/>
      <c r="AD42" s="741">
        <v>4583191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522145</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369</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2536820</v>
      </c>
      <c r="CS42" s="646"/>
      <c r="CT42" s="646"/>
      <c r="CU42" s="646"/>
      <c r="CV42" s="646"/>
      <c r="CW42" s="646"/>
      <c r="CX42" s="646"/>
      <c r="CY42" s="647"/>
      <c r="CZ42" s="650">
        <v>29.2</v>
      </c>
      <c r="DA42" s="651"/>
      <c r="DB42" s="651"/>
      <c r="DC42" s="663"/>
      <c r="DD42" s="654">
        <v>240417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25361</v>
      </c>
      <c r="CS43" s="679"/>
      <c r="CT43" s="679"/>
      <c r="CU43" s="679"/>
      <c r="CV43" s="679"/>
      <c r="CW43" s="679"/>
      <c r="CX43" s="679"/>
      <c r="CY43" s="680"/>
      <c r="CZ43" s="650">
        <v>0.3</v>
      </c>
      <c r="DA43" s="681"/>
      <c r="DB43" s="681"/>
      <c r="DC43" s="684"/>
      <c r="DD43" s="654">
        <v>21182</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2535398</v>
      </c>
      <c r="CS44" s="646"/>
      <c r="CT44" s="646"/>
      <c r="CU44" s="646"/>
      <c r="CV44" s="646"/>
      <c r="CW44" s="646"/>
      <c r="CX44" s="646"/>
      <c r="CY44" s="647"/>
      <c r="CZ44" s="650">
        <v>29.2</v>
      </c>
      <c r="DA44" s="651"/>
      <c r="DB44" s="651"/>
      <c r="DC44" s="663"/>
      <c r="DD44" s="654">
        <v>240406</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47631</v>
      </c>
      <c r="CS45" s="679"/>
      <c r="CT45" s="679"/>
      <c r="CU45" s="679"/>
      <c r="CV45" s="679"/>
      <c r="CW45" s="679"/>
      <c r="CX45" s="679"/>
      <c r="CY45" s="680"/>
      <c r="CZ45" s="650">
        <v>0.5</v>
      </c>
      <c r="DA45" s="681"/>
      <c r="DB45" s="681"/>
      <c r="DC45" s="684"/>
      <c r="DD45" s="654">
        <v>12298</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2477342</v>
      </c>
      <c r="CS46" s="646"/>
      <c r="CT46" s="646"/>
      <c r="CU46" s="646"/>
      <c r="CV46" s="646"/>
      <c r="CW46" s="646"/>
      <c r="CX46" s="646"/>
      <c r="CY46" s="647"/>
      <c r="CZ46" s="650">
        <v>28.5</v>
      </c>
      <c r="DA46" s="651"/>
      <c r="DB46" s="651"/>
      <c r="DC46" s="663"/>
      <c r="DD46" s="654">
        <v>217683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1422</v>
      </c>
      <c r="CS47" s="679"/>
      <c r="CT47" s="679"/>
      <c r="CU47" s="679"/>
      <c r="CV47" s="679"/>
      <c r="CW47" s="679"/>
      <c r="CX47" s="679"/>
      <c r="CY47" s="680"/>
      <c r="CZ47" s="650">
        <v>0</v>
      </c>
      <c r="DA47" s="681"/>
      <c r="DB47" s="681"/>
      <c r="DC47" s="684"/>
      <c r="DD47" s="654">
        <v>11</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363</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364</v>
      </c>
      <c r="CE49" s="687"/>
      <c r="CF49" s="687"/>
      <c r="CG49" s="687"/>
      <c r="CH49" s="687"/>
      <c r="CI49" s="687"/>
      <c r="CJ49" s="687"/>
      <c r="CK49" s="687"/>
      <c r="CL49" s="687"/>
      <c r="CM49" s="687"/>
      <c r="CN49" s="687"/>
      <c r="CO49" s="687"/>
      <c r="CP49" s="687"/>
      <c r="CQ49" s="688"/>
      <c r="CR49" s="736">
        <v>8696207</v>
      </c>
      <c r="CS49" s="716"/>
      <c r="CT49" s="716"/>
      <c r="CU49" s="716"/>
      <c r="CV49" s="716"/>
      <c r="CW49" s="716"/>
      <c r="CX49" s="716"/>
      <c r="CY49" s="747"/>
      <c r="CZ49" s="742">
        <v>100</v>
      </c>
      <c r="DA49" s="748"/>
      <c r="DB49" s="748"/>
      <c r="DC49" s="749"/>
      <c r="DD49" s="750">
        <v>5212991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qR0Z4s/T0ne/JQQNcdlDiXHMFDTHpLwtnvM34kiPjK9E2SixhUoeKhQVut8DtFPskBqJMrHPNaIoa0CMHwtoQ==" saltValue="fMXGs3MEajj4X1kbIPJy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BI79" sqref="BI7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8995</v>
      </c>
      <c r="R7" s="781"/>
      <c r="S7" s="781"/>
      <c r="T7" s="781"/>
      <c r="U7" s="781"/>
      <c r="V7" s="781">
        <v>8696</v>
      </c>
      <c r="W7" s="781"/>
      <c r="X7" s="781"/>
      <c r="Y7" s="781"/>
      <c r="Z7" s="781"/>
      <c r="AA7" s="781">
        <f>Q7-V7</f>
        <v>299</v>
      </c>
      <c r="AB7" s="781"/>
      <c r="AC7" s="781"/>
      <c r="AD7" s="781"/>
      <c r="AE7" s="782"/>
      <c r="AF7" s="783">
        <v>200</v>
      </c>
      <c r="AG7" s="784"/>
      <c r="AH7" s="784"/>
      <c r="AI7" s="784"/>
      <c r="AJ7" s="785"/>
      <c r="AK7" s="820">
        <v>175</v>
      </c>
      <c r="AL7" s="821"/>
      <c r="AM7" s="821"/>
      <c r="AN7" s="821"/>
      <c r="AO7" s="821"/>
      <c r="AP7" s="821">
        <v>5322</v>
      </c>
      <c r="AQ7" s="821"/>
      <c r="AR7" s="821"/>
      <c r="AS7" s="821"/>
      <c r="AT7" s="821"/>
      <c r="AU7" s="822" t="s">
        <v>583</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598</v>
      </c>
      <c r="BS7" s="824" t="s">
        <v>597</v>
      </c>
      <c r="BT7" s="825"/>
      <c r="BU7" s="825"/>
      <c r="BV7" s="825"/>
      <c r="BW7" s="825"/>
      <c r="BX7" s="825"/>
      <c r="BY7" s="825"/>
      <c r="BZ7" s="825"/>
      <c r="CA7" s="825"/>
      <c r="CB7" s="825"/>
      <c r="CC7" s="825"/>
      <c r="CD7" s="825"/>
      <c r="CE7" s="825"/>
      <c r="CF7" s="825"/>
      <c r="CG7" s="826"/>
      <c r="CH7" s="817">
        <v>0</v>
      </c>
      <c r="CI7" s="818"/>
      <c r="CJ7" s="818"/>
      <c r="CK7" s="818"/>
      <c r="CL7" s="819"/>
      <c r="CM7" s="817">
        <v>19</v>
      </c>
      <c r="CN7" s="818"/>
      <c r="CO7" s="818"/>
      <c r="CP7" s="818"/>
      <c r="CQ7" s="819"/>
      <c r="CR7" s="817">
        <v>5</v>
      </c>
      <c r="CS7" s="818"/>
      <c r="CT7" s="818"/>
      <c r="CU7" s="818"/>
      <c r="CV7" s="819"/>
      <c r="CW7" s="817" t="s">
        <v>584</v>
      </c>
      <c r="CX7" s="818"/>
      <c r="CY7" s="818"/>
      <c r="CZ7" s="818"/>
      <c r="DA7" s="819"/>
      <c r="DB7" s="817" t="s">
        <v>584</v>
      </c>
      <c r="DC7" s="818"/>
      <c r="DD7" s="818"/>
      <c r="DE7" s="818"/>
      <c r="DF7" s="819"/>
      <c r="DG7" s="817" t="s">
        <v>584</v>
      </c>
      <c r="DH7" s="818"/>
      <c r="DI7" s="818"/>
      <c r="DJ7" s="818"/>
      <c r="DK7" s="819"/>
      <c r="DL7" s="817" t="s">
        <v>584</v>
      </c>
      <c r="DM7" s="818"/>
      <c r="DN7" s="818"/>
      <c r="DO7" s="818"/>
      <c r="DP7" s="819"/>
      <c r="DQ7" s="817" t="s">
        <v>584</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f>Q7</f>
        <v>8995</v>
      </c>
      <c r="R23" s="840"/>
      <c r="S23" s="840"/>
      <c r="T23" s="840"/>
      <c r="U23" s="840"/>
      <c r="V23" s="840">
        <f>V7</f>
        <v>8696</v>
      </c>
      <c r="W23" s="840"/>
      <c r="X23" s="840"/>
      <c r="Y23" s="840"/>
      <c r="Z23" s="840"/>
      <c r="AA23" s="840">
        <f>AA7</f>
        <v>299</v>
      </c>
      <c r="AB23" s="840"/>
      <c r="AC23" s="840"/>
      <c r="AD23" s="840"/>
      <c r="AE23" s="841"/>
      <c r="AF23" s="842">
        <v>200</v>
      </c>
      <c r="AG23" s="840"/>
      <c r="AH23" s="840"/>
      <c r="AI23" s="840"/>
      <c r="AJ23" s="843"/>
      <c r="AK23" s="844"/>
      <c r="AL23" s="845"/>
      <c r="AM23" s="845"/>
      <c r="AN23" s="845"/>
      <c r="AO23" s="845"/>
      <c r="AP23" s="840">
        <f>AP7</f>
        <v>5322</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2188</v>
      </c>
      <c r="R28" s="869"/>
      <c r="S28" s="869"/>
      <c r="T28" s="869"/>
      <c r="U28" s="869"/>
      <c r="V28" s="869">
        <v>2163</v>
      </c>
      <c r="W28" s="869"/>
      <c r="X28" s="869"/>
      <c r="Y28" s="869"/>
      <c r="Z28" s="869"/>
      <c r="AA28" s="869">
        <f t="shared" ref="AA28:AA33" si="0">Q28-V28</f>
        <v>25</v>
      </c>
      <c r="AB28" s="869"/>
      <c r="AC28" s="869"/>
      <c r="AD28" s="869"/>
      <c r="AE28" s="870"/>
      <c r="AF28" s="871">
        <v>25</v>
      </c>
      <c r="AG28" s="869"/>
      <c r="AH28" s="869"/>
      <c r="AI28" s="869"/>
      <c r="AJ28" s="872"/>
      <c r="AK28" s="873">
        <v>142</v>
      </c>
      <c r="AL28" s="864"/>
      <c r="AM28" s="864"/>
      <c r="AN28" s="864"/>
      <c r="AO28" s="864"/>
      <c r="AP28" s="864" t="s">
        <v>584</v>
      </c>
      <c r="AQ28" s="864"/>
      <c r="AR28" s="864"/>
      <c r="AS28" s="864"/>
      <c r="AT28" s="864"/>
      <c r="AU28" s="864" t="s">
        <v>520</v>
      </c>
      <c r="AV28" s="864"/>
      <c r="AW28" s="864"/>
      <c r="AX28" s="864"/>
      <c r="AY28" s="864"/>
      <c r="AZ28" s="865" t="s">
        <v>520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218</v>
      </c>
      <c r="R29" s="805"/>
      <c r="S29" s="805"/>
      <c r="T29" s="805"/>
      <c r="U29" s="805"/>
      <c r="V29" s="805">
        <v>212</v>
      </c>
      <c r="W29" s="805"/>
      <c r="X29" s="805"/>
      <c r="Y29" s="805"/>
      <c r="Z29" s="805"/>
      <c r="AA29" s="805">
        <f t="shared" si="0"/>
        <v>6</v>
      </c>
      <c r="AB29" s="805"/>
      <c r="AC29" s="805"/>
      <c r="AD29" s="805"/>
      <c r="AE29" s="806"/>
      <c r="AF29" s="807">
        <v>6</v>
      </c>
      <c r="AG29" s="808"/>
      <c r="AH29" s="808"/>
      <c r="AI29" s="808"/>
      <c r="AJ29" s="809"/>
      <c r="AK29" s="876">
        <v>52</v>
      </c>
      <c r="AL29" s="877"/>
      <c r="AM29" s="877"/>
      <c r="AN29" s="877"/>
      <c r="AO29" s="877"/>
      <c r="AP29" s="877" t="s">
        <v>520</v>
      </c>
      <c r="AQ29" s="877"/>
      <c r="AR29" s="877"/>
      <c r="AS29" s="877"/>
      <c r="AT29" s="877"/>
      <c r="AU29" s="877" t="s">
        <v>520</v>
      </c>
      <c r="AV29" s="877"/>
      <c r="AW29" s="877"/>
      <c r="AX29" s="877"/>
      <c r="AY29" s="877"/>
      <c r="AZ29" s="878" t="s">
        <v>520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1777</v>
      </c>
      <c r="R30" s="805"/>
      <c r="S30" s="805"/>
      <c r="T30" s="805"/>
      <c r="U30" s="805"/>
      <c r="V30" s="805">
        <v>1657</v>
      </c>
      <c r="W30" s="805"/>
      <c r="X30" s="805"/>
      <c r="Y30" s="805"/>
      <c r="Z30" s="805"/>
      <c r="AA30" s="805">
        <f t="shared" si="0"/>
        <v>120</v>
      </c>
      <c r="AB30" s="805"/>
      <c r="AC30" s="805"/>
      <c r="AD30" s="805"/>
      <c r="AE30" s="806"/>
      <c r="AF30" s="807">
        <v>120</v>
      </c>
      <c r="AG30" s="808"/>
      <c r="AH30" s="808"/>
      <c r="AI30" s="808"/>
      <c r="AJ30" s="809"/>
      <c r="AK30" s="876">
        <v>276</v>
      </c>
      <c r="AL30" s="877"/>
      <c r="AM30" s="877"/>
      <c r="AN30" s="877"/>
      <c r="AO30" s="877"/>
      <c r="AP30" s="877" t="s">
        <v>520</v>
      </c>
      <c r="AQ30" s="877"/>
      <c r="AR30" s="877"/>
      <c r="AS30" s="877"/>
      <c r="AT30" s="877"/>
      <c r="AU30" s="877" t="s">
        <v>520</v>
      </c>
      <c r="AV30" s="877"/>
      <c r="AW30" s="877"/>
      <c r="AX30" s="877"/>
      <c r="AY30" s="877"/>
      <c r="AZ30" s="878" t="s">
        <v>520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9</v>
      </c>
      <c r="R31" s="805"/>
      <c r="S31" s="805"/>
      <c r="T31" s="805"/>
      <c r="U31" s="805"/>
      <c r="V31" s="805">
        <v>7</v>
      </c>
      <c r="W31" s="805"/>
      <c r="X31" s="805"/>
      <c r="Y31" s="805"/>
      <c r="Z31" s="805"/>
      <c r="AA31" s="805">
        <f t="shared" si="0"/>
        <v>2</v>
      </c>
      <c r="AB31" s="805"/>
      <c r="AC31" s="805"/>
      <c r="AD31" s="805"/>
      <c r="AE31" s="806"/>
      <c r="AF31" s="807">
        <v>2</v>
      </c>
      <c r="AG31" s="808"/>
      <c r="AH31" s="808"/>
      <c r="AI31" s="808"/>
      <c r="AJ31" s="809"/>
      <c r="AK31" s="876">
        <v>2</v>
      </c>
      <c r="AL31" s="877"/>
      <c r="AM31" s="877"/>
      <c r="AN31" s="877"/>
      <c r="AO31" s="877"/>
      <c r="AP31" s="877" t="s">
        <v>520</v>
      </c>
      <c r="AQ31" s="877"/>
      <c r="AR31" s="877"/>
      <c r="AS31" s="877"/>
      <c r="AT31" s="877"/>
      <c r="AU31" s="877" t="s">
        <v>520</v>
      </c>
      <c r="AV31" s="877"/>
      <c r="AW31" s="877"/>
      <c r="AX31" s="877"/>
      <c r="AY31" s="877"/>
      <c r="AZ31" s="878" t="s">
        <v>520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f>454+132</f>
        <v>586</v>
      </c>
      <c r="R32" s="805"/>
      <c r="S32" s="805"/>
      <c r="T32" s="805"/>
      <c r="U32" s="805"/>
      <c r="V32" s="805">
        <f>533+3</f>
        <v>536</v>
      </c>
      <c r="W32" s="805"/>
      <c r="X32" s="805"/>
      <c r="Y32" s="805"/>
      <c r="Z32" s="805"/>
      <c r="AA32" s="805">
        <f t="shared" si="0"/>
        <v>50</v>
      </c>
      <c r="AB32" s="805"/>
      <c r="AC32" s="805"/>
      <c r="AD32" s="805"/>
      <c r="AE32" s="806"/>
      <c r="AF32" s="807">
        <v>397</v>
      </c>
      <c r="AG32" s="808"/>
      <c r="AH32" s="808"/>
      <c r="AI32" s="808"/>
      <c r="AJ32" s="809"/>
      <c r="AK32" s="876">
        <f>4</f>
        <v>4</v>
      </c>
      <c r="AL32" s="877"/>
      <c r="AM32" s="877"/>
      <c r="AN32" s="877"/>
      <c r="AO32" s="877"/>
      <c r="AP32" s="877">
        <v>145</v>
      </c>
      <c r="AQ32" s="877"/>
      <c r="AR32" s="877"/>
      <c r="AS32" s="877"/>
      <c r="AT32" s="877"/>
      <c r="AU32" s="877">
        <v>1</v>
      </c>
      <c r="AV32" s="877"/>
      <c r="AW32" s="877"/>
      <c r="AX32" s="877"/>
      <c r="AY32" s="877"/>
      <c r="AZ32" s="878" t="s">
        <v>520</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f>183+467</f>
        <v>650</v>
      </c>
      <c r="R33" s="805"/>
      <c r="S33" s="805"/>
      <c r="T33" s="805"/>
      <c r="U33" s="805"/>
      <c r="V33" s="805">
        <f>494+104+34</f>
        <v>632</v>
      </c>
      <c r="W33" s="805"/>
      <c r="X33" s="805"/>
      <c r="Y33" s="805"/>
      <c r="Z33" s="805"/>
      <c r="AA33" s="805">
        <f t="shared" si="0"/>
        <v>18</v>
      </c>
      <c r="AB33" s="805"/>
      <c r="AC33" s="805"/>
      <c r="AD33" s="805"/>
      <c r="AE33" s="806"/>
      <c r="AF33" s="807">
        <v>95</v>
      </c>
      <c r="AG33" s="808"/>
      <c r="AH33" s="808"/>
      <c r="AI33" s="808"/>
      <c r="AJ33" s="809"/>
      <c r="AK33" s="876">
        <f>16+137+336</f>
        <v>489</v>
      </c>
      <c r="AL33" s="877"/>
      <c r="AM33" s="877"/>
      <c r="AN33" s="877"/>
      <c r="AO33" s="877"/>
      <c r="AP33" s="877">
        <v>4621</v>
      </c>
      <c r="AQ33" s="877"/>
      <c r="AR33" s="877"/>
      <c r="AS33" s="877"/>
      <c r="AT33" s="877"/>
      <c r="AU33" s="877">
        <v>4011</v>
      </c>
      <c r="AV33" s="877"/>
      <c r="AW33" s="877"/>
      <c r="AX33" s="877"/>
      <c r="AY33" s="877"/>
      <c r="AZ33" s="878" t="s">
        <v>520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645</v>
      </c>
      <c r="AG63" s="888"/>
      <c r="AH63" s="888"/>
      <c r="AI63" s="888"/>
      <c r="AJ63" s="889"/>
      <c r="AK63" s="890"/>
      <c r="AL63" s="885"/>
      <c r="AM63" s="885"/>
      <c r="AN63" s="885"/>
      <c r="AO63" s="885"/>
      <c r="AP63" s="888">
        <f>SUM(AP32:AT33)</f>
        <v>4766</v>
      </c>
      <c r="AQ63" s="888"/>
      <c r="AR63" s="888"/>
      <c r="AS63" s="888"/>
      <c r="AT63" s="888"/>
      <c r="AU63" s="888">
        <f>SUM(AU32:AY33)</f>
        <v>4012</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398</v>
      </c>
      <c r="AL66" s="787"/>
      <c r="AM66" s="787"/>
      <c r="AN66" s="787"/>
      <c r="AO66" s="788"/>
      <c r="AP66" s="763" t="s">
        <v>419</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3259</v>
      </c>
      <c r="R68" s="912">
        <f t="shared" ref="R68:Z68" si="1">ROUND(L68/1000,0)</f>
        <v>0</v>
      </c>
      <c r="S68" s="912">
        <f>ROUND(M68/1000,0)</f>
        <v>0</v>
      </c>
      <c r="T68" s="912">
        <f t="shared" si="1"/>
        <v>0</v>
      </c>
      <c r="U68" s="912">
        <f>ROUND(O68/1000,0)</f>
        <v>0</v>
      </c>
      <c r="V68" s="912">
        <v>2961</v>
      </c>
      <c r="W68" s="912">
        <f>ROUND(Q68/1000,0)</f>
        <v>3</v>
      </c>
      <c r="X68" s="912">
        <f t="shared" si="1"/>
        <v>0</v>
      </c>
      <c r="Y68" s="912">
        <f>ROUND(S68/1000,0)</f>
        <v>0</v>
      </c>
      <c r="Z68" s="912">
        <f t="shared" si="1"/>
        <v>0</v>
      </c>
      <c r="AA68" s="912">
        <v>299</v>
      </c>
      <c r="AB68" s="912"/>
      <c r="AC68" s="912"/>
      <c r="AD68" s="912"/>
      <c r="AE68" s="912"/>
      <c r="AF68" s="912">
        <v>268</v>
      </c>
      <c r="AG68" s="912"/>
      <c r="AH68" s="912"/>
      <c r="AI68" s="912"/>
      <c r="AJ68" s="912"/>
      <c r="AK68" s="912">
        <v>254</v>
      </c>
      <c r="AL68" s="912"/>
      <c r="AM68" s="912"/>
      <c r="AN68" s="912"/>
      <c r="AO68" s="912"/>
      <c r="AP68" s="912">
        <v>2659</v>
      </c>
      <c r="AQ68" s="912"/>
      <c r="AR68" s="912"/>
      <c r="AS68" s="912"/>
      <c r="AT68" s="912"/>
      <c r="AU68" s="912">
        <v>264</v>
      </c>
      <c r="AV68" s="912"/>
      <c r="AW68" s="912"/>
      <c r="AX68" s="912"/>
      <c r="AY68" s="912"/>
      <c r="AZ68" s="913" t="s">
        <v>595</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47</v>
      </c>
      <c r="R69" s="877"/>
      <c r="S69" s="877"/>
      <c r="T69" s="877"/>
      <c r="U69" s="877"/>
      <c r="V69" s="877">
        <v>42</v>
      </c>
      <c r="W69" s="877"/>
      <c r="X69" s="877"/>
      <c r="Y69" s="877"/>
      <c r="Z69" s="877"/>
      <c r="AA69" s="877">
        <v>5</v>
      </c>
      <c r="AB69" s="877"/>
      <c r="AC69" s="877"/>
      <c r="AD69" s="877"/>
      <c r="AE69" s="877"/>
      <c r="AF69" s="877">
        <v>5</v>
      </c>
      <c r="AG69" s="877"/>
      <c r="AH69" s="877"/>
      <c r="AI69" s="877"/>
      <c r="AJ69" s="877"/>
      <c r="AK69" s="877" t="s">
        <v>584</v>
      </c>
      <c r="AL69" s="877"/>
      <c r="AM69" s="877"/>
      <c r="AN69" s="877"/>
      <c r="AO69" s="877"/>
      <c r="AP69" s="877" t="s">
        <v>584</v>
      </c>
      <c r="AQ69" s="877"/>
      <c r="AR69" s="877"/>
      <c r="AS69" s="877"/>
      <c r="AT69" s="877"/>
      <c r="AU69" s="877" t="s">
        <v>584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587</v>
      </c>
      <c r="C70" s="920"/>
      <c r="D70" s="920"/>
      <c r="E70" s="920"/>
      <c r="F70" s="920"/>
      <c r="G70" s="920"/>
      <c r="H70" s="920"/>
      <c r="I70" s="920"/>
      <c r="J70" s="920"/>
      <c r="K70" s="920"/>
      <c r="L70" s="920"/>
      <c r="M70" s="920"/>
      <c r="N70" s="920"/>
      <c r="O70" s="920"/>
      <c r="P70" s="921"/>
      <c r="Q70" s="922">
        <v>57</v>
      </c>
      <c r="R70" s="877"/>
      <c r="S70" s="877"/>
      <c r="T70" s="877"/>
      <c r="U70" s="877"/>
      <c r="V70" s="877">
        <v>54</v>
      </c>
      <c r="W70" s="877"/>
      <c r="X70" s="877"/>
      <c r="Y70" s="877"/>
      <c r="Z70" s="877"/>
      <c r="AA70" s="877">
        <v>2</v>
      </c>
      <c r="AB70" s="877"/>
      <c r="AC70" s="877"/>
      <c r="AD70" s="877"/>
      <c r="AE70" s="877"/>
      <c r="AF70" s="877">
        <v>2</v>
      </c>
      <c r="AG70" s="877"/>
      <c r="AH70" s="877"/>
      <c r="AI70" s="877"/>
      <c r="AJ70" s="877"/>
      <c r="AK70" s="877" t="s">
        <v>584</v>
      </c>
      <c r="AL70" s="877"/>
      <c r="AM70" s="877"/>
      <c r="AN70" s="877"/>
      <c r="AO70" s="877"/>
      <c r="AP70" s="877">
        <v>60</v>
      </c>
      <c r="AQ70" s="877"/>
      <c r="AR70" s="877"/>
      <c r="AS70" s="877"/>
      <c r="AT70" s="877"/>
      <c r="AU70" s="877">
        <v>60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588</v>
      </c>
      <c r="C71" s="920"/>
      <c r="D71" s="920"/>
      <c r="E71" s="920"/>
      <c r="F71" s="920"/>
      <c r="G71" s="920"/>
      <c r="H71" s="920"/>
      <c r="I71" s="920"/>
      <c r="J71" s="920"/>
      <c r="K71" s="920"/>
      <c r="L71" s="920"/>
      <c r="M71" s="920"/>
      <c r="N71" s="920"/>
      <c r="O71" s="920"/>
      <c r="P71" s="921"/>
      <c r="Q71" s="922">
        <v>72</v>
      </c>
      <c r="R71" s="877"/>
      <c r="S71" s="877"/>
      <c r="T71" s="877"/>
      <c r="U71" s="877"/>
      <c r="V71" s="877">
        <v>69</v>
      </c>
      <c r="W71" s="877"/>
      <c r="X71" s="877"/>
      <c r="Y71" s="877"/>
      <c r="Z71" s="877"/>
      <c r="AA71" s="877">
        <v>3</v>
      </c>
      <c r="AB71" s="877"/>
      <c r="AC71" s="877"/>
      <c r="AD71" s="877"/>
      <c r="AE71" s="877"/>
      <c r="AF71" s="877">
        <v>3</v>
      </c>
      <c r="AG71" s="877"/>
      <c r="AH71" s="877"/>
      <c r="AI71" s="877"/>
      <c r="AJ71" s="877"/>
      <c r="AK71" s="877" t="s">
        <v>584</v>
      </c>
      <c r="AL71" s="877"/>
      <c r="AM71" s="877"/>
      <c r="AN71" s="877"/>
      <c r="AO71" s="877"/>
      <c r="AP71" s="877" t="s">
        <v>584</v>
      </c>
      <c r="AQ71" s="877"/>
      <c r="AR71" s="877"/>
      <c r="AS71" s="877"/>
      <c r="AT71" s="877"/>
      <c r="AU71" s="877" t="s">
        <v>584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589</v>
      </c>
      <c r="C72" s="920"/>
      <c r="D72" s="920"/>
      <c r="E72" s="920"/>
      <c r="F72" s="920"/>
      <c r="G72" s="920"/>
      <c r="H72" s="920"/>
      <c r="I72" s="920"/>
      <c r="J72" s="920"/>
      <c r="K72" s="920"/>
      <c r="L72" s="920"/>
      <c r="M72" s="920"/>
      <c r="N72" s="920"/>
      <c r="O72" s="920"/>
      <c r="P72" s="921"/>
      <c r="Q72" s="922">
        <v>10088</v>
      </c>
      <c r="R72" s="877"/>
      <c r="S72" s="877"/>
      <c r="T72" s="877"/>
      <c r="U72" s="877"/>
      <c r="V72" s="877">
        <v>10036</v>
      </c>
      <c r="W72" s="877"/>
      <c r="X72" s="877"/>
      <c r="Y72" s="877"/>
      <c r="Z72" s="877"/>
      <c r="AA72" s="877">
        <v>51</v>
      </c>
      <c r="AB72" s="877"/>
      <c r="AC72" s="877"/>
      <c r="AD72" s="877"/>
      <c r="AE72" s="877"/>
      <c r="AF72" s="877">
        <v>51</v>
      </c>
      <c r="AG72" s="877"/>
      <c r="AH72" s="877"/>
      <c r="AI72" s="877"/>
      <c r="AJ72" s="877"/>
      <c r="AK72" s="877">
        <v>2348</v>
      </c>
      <c r="AL72" s="877"/>
      <c r="AM72" s="877"/>
      <c r="AN72" s="877"/>
      <c r="AO72" s="877"/>
      <c r="AP72" s="877" t="s">
        <v>584</v>
      </c>
      <c r="AQ72" s="877"/>
      <c r="AR72" s="877"/>
      <c r="AS72" s="877"/>
      <c r="AT72" s="877"/>
      <c r="AU72" s="877" t="s">
        <v>584</v>
      </c>
      <c r="AV72" s="877"/>
      <c r="AW72" s="877"/>
      <c r="AX72" s="877"/>
      <c r="AY72" s="877"/>
      <c r="AZ72" s="923" t="s">
        <v>596</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590</v>
      </c>
      <c r="C73" s="920"/>
      <c r="D73" s="920"/>
      <c r="E73" s="920"/>
      <c r="F73" s="920"/>
      <c r="G73" s="920"/>
      <c r="H73" s="920"/>
      <c r="I73" s="920"/>
      <c r="J73" s="920"/>
      <c r="K73" s="920"/>
      <c r="L73" s="920"/>
      <c r="M73" s="920"/>
      <c r="N73" s="920"/>
      <c r="O73" s="920"/>
      <c r="P73" s="921"/>
      <c r="Q73" s="922">
        <v>2995</v>
      </c>
      <c r="R73" s="877"/>
      <c r="S73" s="877"/>
      <c r="T73" s="877"/>
      <c r="U73" s="877"/>
      <c r="V73" s="877">
        <v>2858</v>
      </c>
      <c r="W73" s="877"/>
      <c r="X73" s="877"/>
      <c r="Y73" s="877"/>
      <c r="Z73" s="877"/>
      <c r="AA73" s="877">
        <v>137</v>
      </c>
      <c r="AB73" s="877"/>
      <c r="AC73" s="877"/>
      <c r="AD73" s="877"/>
      <c r="AE73" s="877"/>
      <c r="AF73" s="877">
        <v>137</v>
      </c>
      <c r="AG73" s="877"/>
      <c r="AH73" s="877"/>
      <c r="AI73" s="877"/>
      <c r="AJ73" s="877"/>
      <c r="AK73" s="877" t="s">
        <v>584</v>
      </c>
      <c r="AL73" s="877"/>
      <c r="AM73" s="877"/>
      <c r="AN73" s="877"/>
      <c r="AO73" s="877"/>
      <c r="AP73" s="877">
        <v>762</v>
      </c>
      <c r="AQ73" s="877"/>
      <c r="AR73" s="877"/>
      <c r="AS73" s="877"/>
      <c r="AT73" s="877"/>
      <c r="AU73" s="877">
        <v>72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591</v>
      </c>
      <c r="C74" s="920"/>
      <c r="D74" s="920"/>
      <c r="E74" s="920"/>
      <c r="F74" s="920"/>
      <c r="G74" s="920"/>
      <c r="H74" s="920"/>
      <c r="I74" s="920"/>
      <c r="J74" s="920"/>
      <c r="K74" s="920"/>
      <c r="L74" s="920"/>
      <c r="M74" s="920"/>
      <c r="N74" s="920"/>
      <c r="O74" s="920"/>
      <c r="P74" s="921"/>
      <c r="Q74" s="925">
        <v>522</v>
      </c>
      <c r="R74" s="926"/>
      <c r="S74" s="926"/>
      <c r="T74" s="926"/>
      <c r="U74" s="876"/>
      <c r="V74" s="927">
        <v>523</v>
      </c>
      <c r="W74" s="926"/>
      <c r="X74" s="926"/>
      <c r="Y74" s="926"/>
      <c r="Z74" s="876"/>
      <c r="AA74" s="927">
        <v>-1</v>
      </c>
      <c r="AB74" s="926"/>
      <c r="AC74" s="926"/>
      <c r="AD74" s="926"/>
      <c r="AE74" s="876"/>
      <c r="AF74" s="927" t="s">
        <v>584</v>
      </c>
      <c r="AG74" s="926"/>
      <c r="AH74" s="926"/>
      <c r="AI74" s="926"/>
      <c r="AJ74" s="876"/>
      <c r="AK74" s="927" t="s">
        <v>584</v>
      </c>
      <c r="AL74" s="926"/>
      <c r="AM74" s="926"/>
      <c r="AN74" s="926"/>
      <c r="AO74" s="876"/>
      <c r="AP74" s="927" t="s">
        <v>584</v>
      </c>
      <c r="AQ74" s="926"/>
      <c r="AR74" s="926"/>
      <c r="AS74" s="926"/>
      <c r="AT74" s="876"/>
      <c r="AU74" s="927" t="s">
        <v>584</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592</v>
      </c>
      <c r="C75" s="920"/>
      <c r="D75" s="920"/>
      <c r="E75" s="920"/>
      <c r="F75" s="920"/>
      <c r="G75" s="920"/>
      <c r="H75" s="920"/>
      <c r="I75" s="920"/>
      <c r="J75" s="920"/>
      <c r="K75" s="920"/>
      <c r="L75" s="920"/>
      <c r="M75" s="920"/>
      <c r="N75" s="920"/>
      <c r="O75" s="920"/>
      <c r="P75" s="921"/>
      <c r="Q75" s="925">
        <v>271</v>
      </c>
      <c r="R75" s="926"/>
      <c r="S75" s="926"/>
      <c r="T75" s="926"/>
      <c r="U75" s="876"/>
      <c r="V75" s="927">
        <v>235</v>
      </c>
      <c r="W75" s="926"/>
      <c r="X75" s="926"/>
      <c r="Y75" s="926"/>
      <c r="Z75" s="876"/>
      <c r="AA75" s="927">
        <v>37</v>
      </c>
      <c r="AB75" s="926"/>
      <c r="AC75" s="926"/>
      <c r="AD75" s="926"/>
      <c r="AE75" s="876"/>
      <c r="AF75" s="927">
        <v>37</v>
      </c>
      <c r="AG75" s="926"/>
      <c r="AH75" s="926"/>
      <c r="AI75" s="926"/>
      <c r="AJ75" s="876"/>
      <c r="AK75" s="927" t="s">
        <v>520</v>
      </c>
      <c r="AL75" s="926"/>
      <c r="AM75" s="926"/>
      <c r="AN75" s="926"/>
      <c r="AO75" s="876"/>
      <c r="AP75" s="927" t="s">
        <v>520</v>
      </c>
      <c r="AQ75" s="926"/>
      <c r="AR75" s="926"/>
      <c r="AS75" s="926"/>
      <c r="AT75" s="876"/>
      <c r="AU75" s="927" t="s">
        <v>520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593</v>
      </c>
      <c r="C76" s="920"/>
      <c r="D76" s="920"/>
      <c r="E76" s="920"/>
      <c r="F76" s="920"/>
      <c r="G76" s="920"/>
      <c r="H76" s="920"/>
      <c r="I76" s="920"/>
      <c r="J76" s="920"/>
      <c r="K76" s="920"/>
      <c r="L76" s="920"/>
      <c r="M76" s="920"/>
      <c r="N76" s="920"/>
      <c r="O76" s="920"/>
      <c r="P76" s="921"/>
      <c r="Q76" s="925">
        <v>261265</v>
      </c>
      <c r="R76" s="926"/>
      <c r="S76" s="926"/>
      <c r="T76" s="926"/>
      <c r="U76" s="876"/>
      <c r="V76" s="927">
        <v>253642</v>
      </c>
      <c r="W76" s="926"/>
      <c r="X76" s="926"/>
      <c r="Y76" s="926"/>
      <c r="Z76" s="876"/>
      <c r="AA76" s="927">
        <v>7623</v>
      </c>
      <c r="AB76" s="926"/>
      <c r="AC76" s="926"/>
      <c r="AD76" s="926"/>
      <c r="AE76" s="876"/>
      <c r="AF76" s="927">
        <v>7623</v>
      </c>
      <c r="AG76" s="926"/>
      <c r="AH76" s="926"/>
      <c r="AI76" s="926"/>
      <c r="AJ76" s="876"/>
      <c r="AK76" s="927" t="s">
        <v>520</v>
      </c>
      <c r="AL76" s="926"/>
      <c r="AM76" s="926"/>
      <c r="AN76" s="926"/>
      <c r="AO76" s="876"/>
      <c r="AP76" s="927" t="s">
        <v>520</v>
      </c>
      <c r="AQ76" s="926"/>
      <c r="AR76" s="926"/>
      <c r="AS76" s="926"/>
      <c r="AT76" s="876"/>
      <c r="AU76" s="927" t="s">
        <v>520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594</v>
      </c>
      <c r="C77" s="920"/>
      <c r="D77" s="920"/>
      <c r="E77" s="920"/>
      <c r="F77" s="920"/>
      <c r="G77" s="920"/>
      <c r="H77" s="920"/>
      <c r="I77" s="920"/>
      <c r="J77" s="920"/>
      <c r="K77" s="920"/>
      <c r="L77" s="920"/>
      <c r="M77" s="920"/>
      <c r="N77" s="920"/>
      <c r="O77" s="920"/>
      <c r="P77" s="921"/>
      <c r="Q77" s="925">
        <v>42</v>
      </c>
      <c r="R77" s="926"/>
      <c r="S77" s="926"/>
      <c r="T77" s="926"/>
      <c r="U77" s="876"/>
      <c r="V77" s="927">
        <v>35</v>
      </c>
      <c r="W77" s="926"/>
      <c r="X77" s="926"/>
      <c r="Y77" s="926"/>
      <c r="Z77" s="876"/>
      <c r="AA77" s="927">
        <v>7</v>
      </c>
      <c r="AB77" s="926"/>
      <c r="AC77" s="926"/>
      <c r="AD77" s="926"/>
      <c r="AE77" s="876"/>
      <c r="AF77" s="927">
        <v>7</v>
      </c>
      <c r="AG77" s="926"/>
      <c r="AH77" s="926"/>
      <c r="AI77" s="926"/>
      <c r="AJ77" s="876"/>
      <c r="AK77" s="927" t="s">
        <v>520</v>
      </c>
      <c r="AL77" s="926"/>
      <c r="AM77" s="926"/>
      <c r="AN77" s="926"/>
      <c r="AO77" s="876"/>
      <c r="AP77" s="927" t="s">
        <v>520</v>
      </c>
      <c r="AQ77" s="926"/>
      <c r="AR77" s="926"/>
      <c r="AS77" s="926"/>
      <c r="AT77" s="876"/>
      <c r="AU77" s="927" t="s">
        <v>520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5"/>
      <c r="R78" s="926"/>
      <c r="S78" s="926"/>
      <c r="T78" s="926"/>
      <c r="U78" s="876"/>
      <c r="V78" s="927"/>
      <c r="W78" s="926"/>
      <c r="X78" s="926"/>
      <c r="Y78" s="926"/>
      <c r="Z78" s="876"/>
      <c r="AA78" s="927"/>
      <c r="AB78" s="926"/>
      <c r="AC78" s="926"/>
      <c r="AD78" s="926"/>
      <c r="AE78" s="876"/>
      <c r="AF78" s="927"/>
      <c r="AG78" s="926"/>
      <c r="AH78" s="926"/>
      <c r="AI78" s="926"/>
      <c r="AJ78" s="876"/>
      <c r="AK78" s="927"/>
      <c r="AL78" s="926"/>
      <c r="AM78" s="926"/>
      <c r="AN78" s="926"/>
      <c r="AO78" s="876"/>
      <c r="AP78" s="927"/>
      <c r="AQ78" s="926"/>
      <c r="AR78" s="926"/>
      <c r="AS78" s="926"/>
      <c r="AT78" s="876"/>
      <c r="AU78" s="927"/>
      <c r="AV78" s="926"/>
      <c r="AW78" s="926"/>
      <c r="AX78" s="926"/>
      <c r="AY78" s="876"/>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5"/>
      <c r="R79" s="926"/>
      <c r="S79" s="926"/>
      <c r="T79" s="926"/>
      <c r="U79" s="876"/>
      <c r="V79" s="927"/>
      <c r="W79" s="926"/>
      <c r="X79" s="926"/>
      <c r="Y79" s="926"/>
      <c r="Z79" s="876"/>
      <c r="AA79" s="927"/>
      <c r="AB79" s="926"/>
      <c r="AC79" s="926"/>
      <c r="AD79" s="926"/>
      <c r="AE79" s="876"/>
      <c r="AF79" s="927"/>
      <c r="AG79" s="926"/>
      <c r="AH79" s="926"/>
      <c r="AI79" s="926"/>
      <c r="AJ79" s="876"/>
      <c r="AK79" s="927"/>
      <c r="AL79" s="926"/>
      <c r="AM79" s="926"/>
      <c r="AN79" s="926"/>
      <c r="AO79" s="876"/>
      <c r="AP79" s="927"/>
      <c r="AQ79" s="926"/>
      <c r="AR79" s="926"/>
      <c r="AS79" s="926"/>
      <c r="AT79" s="876"/>
      <c r="AU79" s="927"/>
      <c r="AV79" s="926"/>
      <c r="AW79" s="926"/>
      <c r="AX79" s="926"/>
      <c r="AY79" s="876"/>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5"/>
      <c r="R80" s="926"/>
      <c r="S80" s="926"/>
      <c r="T80" s="926"/>
      <c r="U80" s="876"/>
      <c r="V80" s="927"/>
      <c r="W80" s="926"/>
      <c r="X80" s="926"/>
      <c r="Y80" s="926"/>
      <c r="Z80" s="876"/>
      <c r="AA80" s="927"/>
      <c r="AB80" s="926"/>
      <c r="AC80" s="926"/>
      <c r="AD80" s="926"/>
      <c r="AE80" s="876"/>
      <c r="AF80" s="927"/>
      <c r="AG80" s="926"/>
      <c r="AH80" s="926"/>
      <c r="AI80" s="926"/>
      <c r="AJ80" s="876"/>
      <c r="AK80" s="927"/>
      <c r="AL80" s="926"/>
      <c r="AM80" s="926"/>
      <c r="AN80" s="926"/>
      <c r="AO80" s="876"/>
      <c r="AP80" s="927"/>
      <c r="AQ80" s="926"/>
      <c r="AR80" s="926"/>
      <c r="AS80" s="926"/>
      <c r="AT80" s="876"/>
      <c r="AU80" s="927"/>
      <c r="AV80" s="926"/>
      <c r="AW80" s="926"/>
      <c r="AX80" s="926"/>
      <c r="AY80" s="876"/>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SUM(AF68:AJ77)</f>
        <v>8133</v>
      </c>
      <c r="AG88" s="888"/>
      <c r="AH88" s="888"/>
      <c r="AI88" s="888"/>
      <c r="AJ88" s="888"/>
      <c r="AK88" s="885"/>
      <c r="AL88" s="885"/>
      <c r="AM88" s="885"/>
      <c r="AN88" s="885"/>
      <c r="AO88" s="885"/>
      <c r="AP88" s="888">
        <f>SUM(AP68:AT77)</f>
        <v>3481</v>
      </c>
      <c r="AQ88" s="888"/>
      <c r="AR88" s="888"/>
      <c r="AS88" s="888"/>
      <c r="AT88" s="888"/>
      <c r="AU88" s="888">
        <f>SUM(AU68:AY77)</f>
        <v>396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584</v>
      </c>
      <c r="CX102" s="896"/>
      <c r="CY102" s="896"/>
      <c r="CZ102" s="896"/>
      <c r="DA102" s="939"/>
      <c r="DB102" s="938" t="s">
        <v>584</v>
      </c>
      <c r="DC102" s="896"/>
      <c r="DD102" s="896"/>
      <c r="DE102" s="896"/>
      <c r="DF102" s="939"/>
      <c r="DG102" s="938" t="s">
        <v>584</v>
      </c>
      <c r="DH102" s="896"/>
      <c r="DI102" s="896"/>
      <c r="DJ102" s="896"/>
      <c r="DK102" s="939"/>
      <c r="DL102" s="938" t="s">
        <v>584</v>
      </c>
      <c r="DM102" s="896"/>
      <c r="DN102" s="896"/>
      <c r="DO102" s="896"/>
      <c r="DP102" s="939"/>
      <c r="DQ102" s="938" t="s">
        <v>584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306</v>
      </c>
      <c r="AG109" s="941"/>
      <c r="AH109" s="941"/>
      <c r="AI109" s="941"/>
      <c r="AJ109" s="942"/>
      <c r="AK109" s="940" t="s">
        <v>305</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306</v>
      </c>
      <c r="BW109" s="941"/>
      <c r="BX109" s="941"/>
      <c r="BY109" s="941"/>
      <c r="BZ109" s="942"/>
      <c r="CA109" s="940" t="s">
        <v>305</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306</v>
      </c>
      <c r="DM109" s="941"/>
      <c r="DN109" s="941"/>
      <c r="DO109" s="941"/>
      <c r="DP109" s="942"/>
      <c r="DQ109" s="940" t="s">
        <v>305</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478668</v>
      </c>
      <c r="AB110" s="948"/>
      <c r="AC110" s="948"/>
      <c r="AD110" s="948"/>
      <c r="AE110" s="949"/>
      <c r="AF110" s="950">
        <v>476957</v>
      </c>
      <c r="AG110" s="948"/>
      <c r="AH110" s="948"/>
      <c r="AI110" s="948"/>
      <c r="AJ110" s="949"/>
      <c r="AK110" s="950">
        <v>473457</v>
      </c>
      <c r="AL110" s="948"/>
      <c r="AM110" s="948"/>
      <c r="AN110" s="948"/>
      <c r="AO110" s="949"/>
      <c r="AP110" s="951">
        <v>12</v>
      </c>
      <c r="AQ110" s="952"/>
      <c r="AR110" s="952"/>
      <c r="AS110" s="952"/>
      <c r="AT110" s="953"/>
      <c r="AU110" s="954" t="s">
        <v>75</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5194874</v>
      </c>
      <c r="BR110" s="983"/>
      <c r="BS110" s="983"/>
      <c r="BT110" s="983"/>
      <c r="BU110" s="983"/>
      <c r="BV110" s="983">
        <v>5159848</v>
      </c>
      <c r="BW110" s="983"/>
      <c r="BX110" s="983"/>
      <c r="BY110" s="983"/>
      <c r="BZ110" s="983"/>
      <c r="CA110" s="983">
        <v>5322137</v>
      </c>
      <c r="CB110" s="983"/>
      <c r="CC110" s="983"/>
      <c r="CD110" s="983"/>
      <c r="CE110" s="983"/>
      <c r="CF110" s="997">
        <v>135.1</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437</v>
      </c>
      <c r="DM110" s="983"/>
      <c r="DN110" s="983"/>
      <c r="DO110" s="983"/>
      <c r="DP110" s="983"/>
      <c r="DQ110" s="983" t="s">
        <v>437</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440</v>
      </c>
      <c r="AG111" s="990"/>
      <c r="AH111" s="990"/>
      <c r="AI111" s="990"/>
      <c r="AJ111" s="991"/>
      <c r="AK111" s="992" t="s">
        <v>439</v>
      </c>
      <c r="AL111" s="990"/>
      <c r="AM111" s="990"/>
      <c r="AN111" s="990"/>
      <c r="AO111" s="991"/>
      <c r="AP111" s="993" t="s">
        <v>437</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34000</v>
      </c>
      <c r="BR111" s="976"/>
      <c r="BS111" s="976"/>
      <c r="BT111" s="976"/>
      <c r="BU111" s="976"/>
      <c r="BV111" s="976">
        <v>25500</v>
      </c>
      <c r="BW111" s="976"/>
      <c r="BX111" s="976"/>
      <c r="BY111" s="976"/>
      <c r="BZ111" s="976"/>
      <c r="CA111" s="976">
        <v>17000</v>
      </c>
      <c r="CB111" s="976"/>
      <c r="CC111" s="976"/>
      <c r="CD111" s="976"/>
      <c r="CE111" s="976"/>
      <c r="CF111" s="970">
        <v>0.4</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439</v>
      </c>
      <c r="DM111" s="976"/>
      <c r="DN111" s="976"/>
      <c r="DO111" s="976"/>
      <c r="DP111" s="976"/>
      <c r="DQ111" s="976" t="s">
        <v>437</v>
      </c>
      <c r="DR111" s="976"/>
      <c r="DS111" s="976"/>
      <c r="DT111" s="976"/>
      <c r="DU111" s="976"/>
      <c r="DV111" s="977" t="s">
        <v>440</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446</v>
      </c>
      <c r="AB112" s="1015"/>
      <c r="AC112" s="1015"/>
      <c r="AD112" s="1015"/>
      <c r="AE112" s="1016"/>
      <c r="AF112" s="1017" t="s">
        <v>440</v>
      </c>
      <c r="AG112" s="1015"/>
      <c r="AH112" s="1015"/>
      <c r="AI112" s="1015"/>
      <c r="AJ112" s="1016"/>
      <c r="AK112" s="1017" t="s">
        <v>437</v>
      </c>
      <c r="AL112" s="1015"/>
      <c r="AM112" s="1015"/>
      <c r="AN112" s="1015"/>
      <c r="AO112" s="1016"/>
      <c r="AP112" s="1018" t="s">
        <v>447</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4788053</v>
      </c>
      <c r="BR112" s="976"/>
      <c r="BS112" s="976"/>
      <c r="BT112" s="976"/>
      <c r="BU112" s="976"/>
      <c r="BV112" s="976">
        <v>4679179</v>
      </c>
      <c r="BW112" s="976"/>
      <c r="BX112" s="976"/>
      <c r="BY112" s="976"/>
      <c r="BZ112" s="976"/>
      <c r="CA112" s="976">
        <v>4011787</v>
      </c>
      <c r="CB112" s="976"/>
      <c r="CC112" s="976"/>
      <c r="CD112" s="976"/>
      <c r="CE112" s="976"/>
      <c r="CF112" s="970">
        <v>101.8</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440</v>
      </c>
      <c r="DM112" s="976"/>
      <c r="DN112" s="976"/>
      <c r="DO112" s="976"/>
      <c r="DP112" s="976"/>
      <c r="DQ112" s="976" t="s">
        <v>440</v>
      </c>
      <c r="DR112" s="976"/>
      <c r="DS112" s="976"/>
      <c r="DT112" s="976"/>
      <c r="DU112" s="976"/>
      <c r="DV112" s="977" t="s">
        <v>450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443724</v>
      </c>
      <c r="AB113" s="990"/>
      <c r="AC113" s="990"/>
      <c r="AD113" s="990"/>
      <c r="AE113" s="991"/>
      <c r="AF113" s="992">
        <v>354605</v>
      </c>
      <c r="AG113" s="990"/>
      <c r="AH113" s="990"/>
      <c r="AI113" s="990"/>
      <c r="AJ113" s="991"/>
      <c r="AK113" s="992">
        <v>361485</v>
      </c>
      <c r="AL113" s="990"/>
      <c r="AM113" s="990"/>
      <c r="AN113" s="990"/>
      <c r="AO113" s="991"/>
      <c r="AP113" s="993">
        <v>9.1999999999999993</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194172</v>
      </c>
      <c r="BR113" s="976"/>
      <c r="BS113" s="976"/>
      <c r="BT113" s="976"/>
      <c r="BU113" s="976"/>
      <c r="BV113" s="976">
        <v>374908</v>
      </c>
      <c r="BW113" s="976"/>
      <c r="BX113" s="976"/>
      <c r="BY113" s="976"/>
      <c r="BZ113" s="976"/>
      <c r="CA113" s="976">
        <v>395968</v>
      </c>
      <c r="CB113" s="976"/>
      <c r="CC113" s="976"/>
      <c r="CD113" s="976"/>
      <c r="CE113" s="976"/>
      <c r="CF113" s="970">
        <v>10</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454</v>
      </c>
      <c r="DH113" s="1015"/>
      <c r="DI113" s="1015"/>
      <c r="DJ113" s="1015"/>
      <c r="DK113" s="1016"/>
      <c r="DL113" s="1017" t="s">
        <v>440</v>
      </c>
      <c r="DM113" s="1015"/>
      <c r="DN113" s="1015"/>
      <c r="DO113" s="1015"/>
      <c r="DP113" s="1016"/>
      <c r="DQ113" s="1017" t="s">
        <v>437</v>
      </c>
      <c r="DR113" s="1015"/>
      <c r="DS113" s="1015"/>
      <c r="DT113" s="1015"/>
      <c r="DU113" s="1016"/>
      <c r="DV113" s="1018" t="s">
        <v>447</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50040</v>
      </c>
      <c r="AB114" s="1015"/>
      <c r="AC114" s="1015"/>
      <c r="AD114" s="1015"/>
      <c r="AE114" s="1016"/>
      <c r="AF114" s="1017">
        <v>37046</v>
      </c>
      <c r="AG114" s="1015"/>
      <c r="AH114" s="1015"/>
      <c r="AI114" s="1015"/>
      <c r="AJ114" s="1016"/>
      <c r="AK114" s="1017">
        <v>48015</v>
      </c>
      <c r="AL114" s="1015"/>
      <c r="AM114" s="1015"/>
      <c r="AN114" s="1015"/>
      <c r="AO114" s="1016"/>
      <c r="AP114" s="1018">
        <v>1.2</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1067144</v>
      </c>
      <c r="BR114" s="976"/>
      <c r="BS114" s="976"/>
      <c r="BT114" s="976"/>
      <c r="BU114" s="976"/>
      <c r="BV114" s="976">
        <v>998028</v>
      </c>
      <c r="BW114" s="976"/>
      <c r="BX114" s="976"/>
      <c r="BY114" s="976"/>
      <c r="BZ114" s="976"/>
      <c r="CA114" s="976">
        <v>1015276</v>
      </c>
      <c r="CB114" s="976"/>
      <c r="CC114" s="976"/>
      <c r="CD114" s="976"/>
      <c r="CE114" s="976"/>
      <c r="CF114" s="970">
        <v>25.8</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454</v>
      </c>
      <c r="DM114" s="1015"/>
      <c r="DN114" s="1015"/>
      <c r="DO114" s="1015"/>
      <c r="DP114" s="1016"/>
      <c r="DQ114" s="1017" t="s">
        <v>439</v>
      </c>
      <c r="DR114" s="1015"/>
      <c r="DS114" s="1015"/>
      <c r="DT114" s="1015"/>
      <c r="DU114" s="1016"/>
      <c r="DV114" s="1018" t="s">
        <v>447</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9180</v>
      </c>
      <c r="AB115" s="990"/>
      <c r="AC115" s="990"/>
      <c r="AD115" s="990"/>
      <c r="AE115" s="991"/>
      <c r="AF115" s="992">
        <v>9044</v>
      </c>
      <c r="AG115" s="990"/>
      <c r="AH115" s="990"/>
      <c r="AI115" s="990"/>
      <c r="AJ115" s="991"/>
      <c r="AK115" s="992">
        <v>8908</v>
      </c>
      <c r="AL115" s="990"/>
      <c r="AM115" s="990"/>
      <c r="AN115" s="990"/>
      <c r="AO115" s="991"/>
      <c r="AP115" s="993">
        <v>0.2</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t="s">
        <v>437</v>
      </c>
      <c r="BW115" s="976"/>
      <c r="BX115" s="976"/>
      <c r="BY115" s="976"/>
      <c r="BZ115" s="976"/>
      <c r="CA115" s="976" t="s">
        <v>440</v>
      </c>
      <c r="CB115" s="976"/>
      <c r="CC115" s="976"/>
      <c r="CD115" s="976"/>
      <c r="CE115" s="976"/>
      <c r="CF115" s="970" t="s">
        <v>437</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440</v>
      </c>
      <c r="DM115" s="1015"/>
      <c r="DN115" s="1015"/>
      <c r="DO115" s="1015"/>
      <c r="DP115" s="1016"/>
      <c r="DQ115" s="1017" t="s">
        <v>446</v>
      </c>
      <c r="DR115" s="1015"/>
      <c r="DS115" s="1015"/>
      <c r="DT115" s="1015"/>
      <c r="DU115" s="1016"/>
      <c r="DV115" s="1018" t="s">
        <v>437</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v>
      </c>
      <c r="AB116" s="1015"/>
      <c r="AC116" s="1015"/>
      <c r="AD116" s="1015"/>
      <c r="AE116" s="1016"/>
      <c r="AF116" s="1017" t="s">
        <v>437</v>
      </c>
      <c r="AG116" s="1015"/>
      <c r="AH116" s="1015"/>
      <c r="AI116" s="1015"/>
      <c r="AJ116" s="1016"/>
      <c r="AK116" s="1017" t="s">
        <v>437</v>
      </c>
      <c r="AL116" s="1015"/>
      <c r="AM116" s="1015"/>
      <c r="AN116" s="1015"/>
      <c r="AO116" s="1016"/>
      <c r="AP116" s="1018" t="s">
        <v>440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440</v>
      </c>
      <c r="BW116" s="976"/>
      <c r="BX116" s="976"/>
      <c r="BY116" s="976"/>
      <c r="BZ116" s="976"/>
      <c r="CA116" s="976" t="s">
        <v>439</v>
      </c>
      <c r="CB116" s="976"/>
      <c r="CC116" s="976"/>
      <c r="CD116" s="976"/>
      <c r="CE116" s="976"/>
      <c r="CF116" s="970" t="s">
        <v>447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34000</v>
      </c>
      <c r="DH116" s="1015"/>
      <c r="DI116" s="1015"/>
      <c r="DJ116" s="1015"/>
      <c r="DK116" s="1016"/>
      <c r="DL116" s="1017">
        <v>25500</v>
      </c>
      <c r="DM116" s="1015"/>
      <c r="DN116" s="1015"/>
      <c r="DO116" s="1015"/>
      <c r="DP116" s="1016"/>
      <c r="DQ116" s="1017">
        <v>17000</v>
      </c>
      <c r="DR116" s="1015"/>
      <c r="DS116" s="1015"/>
      <c r="DT116" s="1015"/>
      <c r="DU116" s="1016"/>
      <c r="DV116" s="1018">
        <v>0.4</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981616</v>
      </c>
      <c r="AB117" s="1033"/>
      <c r="AC117" s="1033"/>
      <c r="AD117" s="1033"/>
      <c r="AE117" s="1034"/>
      <c r="AF117" s="1035">
        <v>877652</v>
      </c>
      <c r="AG117" s="1033"/>
      <c r="AH117" s="1033"/>
      <c r="AI117" s="1033"/>
      <c r="AJ117" s="1034"/>
      <c r="AK117" s="1035">
        <v>891865</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443</v>
      </c>
      <c r="BR117" s="976"/>
      <c r="BS117" s="976"/>
      <c r="BT117" s="976"/>
      <c r="BU117" s="976"/>
      <c r="BV117" s="976" t="s">
        <v>440</v>
      </c>
      <c r="BW117" s="976"/>
      <c r="BX117" s="976"/>
      <c r="BY117" s="976"/>
      <c r="BZ117" s="976"/>
      <c r="CA117" s="976" t="s">
        <v>466</v>
      </c>
      <c r="CB117" s="976"/>
      <c r="CC117" s="976"/>
      <c r="CD117" s="976"/>
      <c r="CE117" s="976"/>
      <c r="CF117" s="970" t="s">
        <v>467</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447</v>
      </c>
      <c r="DH117" s="1015"/>
      <c r="DI117" s="1015"/>
      <c r="DJ117" s="1015"/>
      <c r="DK117" s="1016"/>
      <c r="DL117" s="1017" t="s">
        <v>437</v>
      </c>
      <c r="DM117" s="1015"/>
      <c r="DN117" s="1015"/>
      <c r="DO117" s="1015"/>
      <c r="DP117" s="1016"/>
      <c r="DQ117" s="1017" t="s">
        <v>440</v>
      </c>
      <c r="DR117" s="1015"/>
      <c r="DS117" s="1015"/>
      <c r="DT117" s="1015"/>
      <c r="DU117" s="1016"/>
      <c r="DV117" s="1018" t="s">
        <v>443</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306</v>
      </c>
      <c r="AG118" s="941"/>
      <c r="AH118" s="941"/>
      <c r="AI118" s="941"/>
      <c r="AJ118" s="942"/>
      <c r="AK118" s="940" t="s">
        <v>305</v>
      </c>
      <c r="AL118" s="941"/>
      <c r="AM118" s="941"/>
      <c r="AN118" s="941"/>
      <c r="AO118" s="942"/>
      <c r="AP118" s="1027" t="s">
        <v>431</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467</v>
      </c>
      <c r="BW118" s="1054"/>
      <c r="BX118" s="1054"/>
      <c r="BY118" s="1054"/>
      <c r="BZ118" s="1054"/>
      <c r="CA118" s="1054" t="s">
        <v>437</v>
      </c>
      <c r="CB118" s="1054"/>
      <c r="CC118" s="1054"/>
      <c r="CD118" s="1054"/>
      <c r="CE118" s="1054"/>
      <c r="CF118" s="970" t="s">
        <v>450</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466</v>
      </c>
      <c r="DH118" s="1015"/>
      <c r="DI118" s="1015"/>
      <c r="DJ118" s="1015"/>
      <c r="DK118" s="1016"/>
      <c r="DL118" s="1017" t="s">
        <v>437</v>
      </c>
      <c r="DM118" s="1015"/>
      <c r="DN118" s="1015"/>
      <c r="DO118" s="1015"/>
      <c r="DP118" s="1016"/>
      <c r="DQ118" s="1017" t="s">
        <v>440</v>
      </c>
      <c r="DR118" s="1015"/>
      <c r="DS118" s="1015"/>
      <c r="DT118" s="1015"/>
      <c r="DU118" s="1016"/>
      <c r="DV118" s="1018" t="s">
        <v>437</v>
      </c>
      <c r="DW118" s="1019"/>
      <c r="DX118" s="1019"/>
      <c r="DY118" s="1019"/>
      <c r="DZ118" s="1020"/>
    </row>
    <row r="119" spans="1:130" s="247" customFormat="1" ht="26.25" customHeight="1" x14ac:dyDescent="0.15">
      <c r="A119" s="1115"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466</v>
      </c>
      <c r="AG119" s="948"/>
      <c r="AH119" s="948"/>
      <c r="AI119" s="948"/>
      <c r="AJ119" s="949"/>
      <c r="AK119" s="950" t="s">
        <v>437</v>
      </c>
      <c r="AL119" s="948"/>
      <c r="AM119" s="948"/>
      <c r="AN119" s="948"/>
      <c r="AO119" s="949"/>
      <c r="AP119" s="951" t="s">
        <v>437</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471</v>
      </c>
      <c r="BP119" s="1062"/>
      <c r="BQ119" s="1053">
        <v>11278243</v>
      </c>
      <c r="BR119" s="1054"/>
      <c r="BS119" s="1054"/>
      <c r="BT119" s="1054"/>
      <c r="BU119" s="1054"/>
      <c r="BV119" s="1054">
        <v>11237463</v>
      </c>
      <c r="BW119" s="1054"/>
      <c r="BX119" s="1054"/>
      <c r="BY119" s="1054"/>
      <c r="BZ119" s="1054"/>
      <c r="CA119" s="1054">
        <v>10762168</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467</v>
      </c>
      <c r="DM119" s="1040"/>
      <c r="DN119" s="1040"/>
      <c r="DO119" s="1040"/>
      <c r="DP119" s="1041"/>
      <c r="DQ119" s="1039" t="s">
        <v>437</v>
      </c>
      <c r="DR119" s="1040"/>
      <c r="DS119" s="1040"/>
      <c r="DT119" s="1040"/>
      <c r="DU119" s="1041"/>
      <c r="DV119" s="1042" t="s">
        <v>437</v>
      </c>
      <c r="DW119" s="1043"/>
      <c r="DX119" s="1043"/>
      <c r="DY119" s="1043"/>
      <c r="DZ119" s="1044"/>
    </row>
    <row r="120" spans="1:130" s="247" customFormat="1" ht="26.25" customHeight="1" x14ac:dyDescent="0.15">
      <c r="A120" s="1116"/>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450</v>
      </c>
      <c r="AG120" s="1015"/>
      <c r="AH120" s="1015"/>
      <c r="AI120" s="1015"/>
      <c r="AJ120" s="1016"/>
      <c r="AK120" s="1017" t="s">
        <v>437</v>
      </c>
      <c r="AL120" s="1015"/>
      <c r="AM120" s="1015"/>
      <c r="AN120" s="1015"/>
      <c r="AO120" s="1016"/>
      <c r="AP120" s="1018" t="s">
        <v>440</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4348564</v>
      </c>
      <c r="BR120" s="983"/>
      <c r="BS120" s="983"/>
      <c r="BT120" s="983"/>
      <c r="BU120" s="983"/>
      <c r="BV120" s="983">
        <v>4561320</v>
      </c>
      <c r="BW120" s="983"/>
      <c r="BX120" s="983"/>
      <c r="BY120" s="983"/>
      <c r="BZ120" s="983"/>
      <c r="CA120" s="983">
        <v>4826921</v>
      </c>
      <c r="CB120" s="983"/>
      <c r="CC120" s="983"/>
      <c r="CD120" s="983"/>
      <c r="CE120" s="983"/>
      <c r="CF120" s="997">
        <v>122.5</v>
      </c>
      <c r="CG120" s="998"/>
      <c r="CH120" s="998"/>
      <c r="CI120" s="998"/>
      <c r="CJ120" s="998"/>
      <c r="CK120" s="1063" t="s">
        <v>475</v>
      </c>
      <c r="CL120" s="1064"/>
      <c r="CM120" s="1064"/>
      <c r="CN120" s="1064"/>
      <c r="CO120" s="1065"/>
      <c r="CP120" s="1071" t="s">
        <v>408</v>
      </c>
      <c r="CQ120" s="1072"/>
      <c r="CR120" s="1072"/>
      <c r="CS120" s="1072"/>
      <c r="CT120" s="1072"/>
      <c r="CU120" s="1072"/>
      <c r="CV120" s="1072"/>
      <c r="CW120" s="1072"/>
      <c r="CX120" s="1072"/>
      <c r="CY120" s="1072"/>
      <c r="CZ120" s="1072"/>
      <c r="DA120" s="1072"/>
      <c r="DB120" s="1072"/>
      <c r="DC120" s="1072"/>
      <c r="DD120" s="1072"/>
      <c r="DE120" s="1072"/>
      <c r="DF120" s="1073"/>
      <c r="DG120" s="982" t="s">
        <v>466</v>
      </c>
      <c r="DH120" s="983"/>
      <c r="DI120" s="983"/>
      <c r="DJ120" s="983"/>
      <c r="DK120" s="983"/>
      <c r="DL120" s="983" t="s">
        <v>437</v>
      </c>
      <c r="DM120" s="983"/>
      <c r="DN120" s="983"/>
      <c r="DO120" s="983"/>
      <c r="DP120" s="983"/>
      <c r="DQ120" s="983">
        <v>4011208</v>
      </c>
      <c r="DR120" s="983"/>
      <c r="DS120" s="983"/>
      <c r="DT120" s="983"/>
      <c r="DU120" s="983"/>
      <c r="DV120" s="984">
        <v>101.8</v>
      </c>
      <c r="DW120" s="984"/>
      <c r="DX120" s="984"/>
      <c r="DY120" s="984"/>
      <c r="DZ120" s="985"/>
    </row>
    <row r="121" spans="1:130" s="247" customFormat="1" ht="26.25" customHeight="1" x14ac:dyDescent="0.15">
      <c r="A121" s="1116"/>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440</v>
      </c>
      <c r="AG121" s="1015"/>
      <c r="AH121" s="1015"/>
      <c r="AI121" s="1015"/>
      <c r="AJ121" s="1016"/>
      <c r="AK121" s="1017" t="s">
        <v>437</v>
      </c>
      <c r="AL121" s="1015"/>
      <c r="AM121" s="1015"/>
      <c r="AN121" s="1015"/>
      <c r="AO121" s="1016"/>
      <c r="AP121" s="1018" t="s">
        <v>440</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t="s">
        <v>437</v>
      </c>
      <c r="BR121" s="976"/>
      <c r="BS121" s="976"/>
      <c r="BT121" s="976"/>
      <c r="BU121" s="976"/>
      <c r="BV121" s="976" t="s">
        <v>437</v>
      </c>
      <c r="BW121" s="976"/>
      <c r="BX121" s="976"/>
      <c r="BY121" s="976"/>
      <c r="BZ121" s="976"/>
      <c r="CA121" s="976" t="s">
        <v>440</v>
      </c>
      <c r="CB121" s="976"/>
      <c r="CC121" s="976"/>
      <c r="CD121" s="976"/>
      <c r="CE121" s="976"/>
      <c r="CF121" s="970" t="s">
        <v>437</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176</v>
      </c>
      <c r="DH121" s="976"/>
      <c r="DI121" s="976"/>
      <c r="DJ121" s="976"/>
      <c r="DK121" s="976"/>
      <c r="DL121" s="976">
        <v>625</v>
      </c>
      <c r="DM121" s="976"/>
      <c r="DN121" s="976"/>
      <c r="DO121" s="976"/>
      <c r="DP121" s="976"/>
      <c r="DQ121" s="976">
        <v>579</v>
      </c>
      <c r="DR121" s="976"/>
      <c r="DS121" s="976"/>
      <c r="DT121" s="976"/>
      <c r="DU121" s="976"/>
      <c r="DV121" s="977">
        <v>0</v>
      </c>
      <c r="DW121" s="977"/>
      <c r="DX121" s="977"/>
      <c r="DY121" s="977"/>
      <c r="DZ121" s="978"/>
    </row>
    <row r="122" spans="1:130" s="247" customFormat="1" ht="26.25" customHeight="1" x14ac:dyDescent="0.15">
      <c r="A122" s="1116"/>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440</v>
      </c>
      <c r="AB122" s="1015"/>
      <c r="AC122" s="1015"/>
      <c r="AD122" s="1015"/>
      <c r="AE122" s="1016"/>
      <c r="AF122" s="1017" t="s">
        <v>443</v>
      </c>
      <c r="AG122" s="1015"/>
      <c r="AH122" s="1015"/>
      <c r="AI122" s="1015"/>
      <c r="AJ122" s="1016"/>
      <c r="AK122" s="1017" t="s">
        <v>466</v>
      </c>
      <c r="AL122" s="1015"/>
      <c r="AM122" s="1015"/>
      <c r="AN122" s="1015"/>
      <c r="AO122" s="1016"/>
      <c r="AP122" s="1018" t="s">
        <v>450</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7532157</v>
      </c>
      <c r="BR122" s="1054"/>
      <c r="BS122" s="1054"/>
      <c r="BT122" s="1054"/>
      <c r="BU122" s="1054"/>
      <c r="BV122" s="1054">
        <v>7473949</v>
      </c>
      <c r="BW122" s="1054"/>
      <c r="BX122" s="1054"/>
      <c r="BY122" s="1054"/>
      <c r="BZ122" s="1054"/>
      <c r="CA122" s="1054">
        <v>7321016</v>
      </c>
      <c r="CB122" s="1054"/>
      <c r="CC122" s="1054"/>
      <c r="CD122" s="1054"/>
      <c r="CE122" s="1054"/>
      <c r="CF122" s="1074">
        <v>185.8</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450</v>
      </c>
      <c r="DH122" s="976"/>
      <c r="DI122" s="976"/>
      <c r="DJ122" s="976"/>
      <c r="DK122" s="976"/>
      <c r="DL122" s="976" t="s">
        <v>440</v>
      </c>
      <c r="DM122" s="976"/>
      <c r="DN122" s="976"/>
      <c r="DO122" s="976"/>
      <c r="DP122" s="976"/>
      <c r="DQ122" s="976" t="s">
        <v>450</v>
      </c>
      <c r="DR122" s="976"/>
      <c r="DS122" s="976"/>
      <c r="DT122" s="976"/>
      <c r="DU122" s="976"/>
      <c r="DV122" s="977" t="s">
        <v>440</v>
      </c>
      <c r="DW122" s="977"/>
      <c r="DX122" s="977"/>
      <c r="DY122" s="977"/>
      <c r="DZ122" s="978"/>
    </row>
    <row r="123" spans="1:130" s="247" customFormat="1" ht="26.25" customHeight="1" x14ac:dyDescent="0.15">
      <c r="A123" s="1116"/>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9180</v>
      </c>
      <c r="AB123" s="1015"/>
      <c r="AC123" s="1015"/>
      <c r="AD123" s="1015"/>
      <c r="AE123" s="1016"/>
      <c r="AF123" s="1017">
        <v>9044</v>
      </c>
      <c r="AG123" s="1015"/>
      <c r="AH123" s="1015"/>
      <c r="AI123" s="1015"/>
      <c r="AJ123" s="1016"/>
      <c r="AK123" s="1017">
        <v>8908</v>
      </c>
      <c r="AL123" s="1015"/>
      <c r="AM123" s="1015"/>
      <c r="AN123" s="1015"/>
      <c r="AO123" s="1016"/>
      <c r="AP123" s="1018">
        <v>0.2</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2">
        <v>11880721</v>
      </c>
      <c r="BR123" s="1088"/>
      <c r="BS123" s="1088"/>
      <c r="BT123" s="1088"/>
      <c r="BU123" s="1088"/>
      <c r="BV123" s="1088">
        <v>12035269</v>
      </c>
      <c r="BW123" s="1088"/>
      <c r="BX123" s="1088"/>
      <c r="BY123" s="1088"/>
      <c r="BZ123" s="1088"/>
      <c r="CA123" s="1088">
        <v>12147937</v>
      </c>
      <c r="CB123" s="1088"/>
      <c r="CC123" s="1088"/>
      <c r="CD123" s="1088"/>
      <c r="CE123" s="1088"/>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440</v>
      </c>
      <c r="DH123" s="1015"/>
      <c r="DI123" s="1015"/>
      <c r="DJ123" s="1015"/>
      <c r="DK123" s="1016"/>
      <c r="DL123" s="1017" t="s">
        <v>443</v>
      </c>
      <c r="DM123" s="1015"/>
      <c r="DN123" s="1015"/>
      <c r="DO123" s="1015"/>
      <c r="DP123" s="1016"/>
      <c r="DQ123" s="1017" t="s">
        <v>437</v>
      </c>
      <c r="DR123" s="1015"/>
      <c r="DS123" s="1015"/>
      <c r="DT123" s="1015"/>
      <c r="DU123" s="1016"/>
      <c r="DV123" s="1018" t="s">
        <v>440</v>
      </c>
      <c r="DW123" s="1019"/>
      <c r="DX123" s="1019"/>
      <c r="DY123" s="1019"/>
      <c r="DZ123" s="1020"/>
    </row>
    <row r="124" spans="1:130" s="247" customFormat="1" ht="26.25" customHeight="1" thickBot="1" x14ac:dyDescent="0.2">
      <c r="A124" s="1116"/>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450</v>
      </c>
      <c r="AG124" s="1015"/>
      <c r="AH124" s="1015"/>
      <c r="AI124" s="1015"/>
      <c r="AJ124" s="1016"/>
      <c r="AK124" s="1017" t="s">
        <v>437</v>
      </c>
      <c r="AL124" s="1015"/>
      <c r="AM124" s="1015"/>
      <c r="AN124" s="1015"/>
      <c r="AO124" s="1016"/>
      <c r="AP124" s="1018" t="s">
        <v>437</v>
      </c>
      <c r="AQ124" s="1019"/>
      <c r="AR124" s="1019"/>
      <c r="AS124" s="1019"/>
      <c r="AT124" s="1020"/>
      <c r="AU124" s="1118" t="s">
        <v>483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443</v>
      </c>
      <c r="BR124" s="1084"/>
      <c r="BS124" s="1084"/>
      <c r="BT124" s="1084"/>
      <c r="BU124" s="1084"/>
      <c r="BV124" s="1084" t="s">
        <v>440</v>
      </c>
      <c r="BW124" s="1084"/>
      <c r="BX124" s="1084"/>
      <c r="BY124" s="1084"/>
      <c r="BZ124" s="1084"/>
      <c r="CA124" s="1084" t="s">
        <v>437</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v>4787877</v>
      </c>
      <c r="DH124" s="1040"/>
      <c r="DI124" s="1040"/>
      <c r="DJ124" s="1040"/>
      <c r="DK124" s="1041"/>
      <c r="DL124" s="1039">
        <v>4678554</v>
      </c>
      <c r="DM124" s="1040"/>
      <c r="DN124" s="1040"/>
      <c r="DO124" s="1040"/>
      <c r="DP124" s="1041"/>
      <c r="DQ124" s="1039" t="s">
        <v>437</v>
      </c>
      <c r="DR124" s="1040"/>
      <c r="DS124" s="1040"/>
      <c r="DT124" s="1040"/>
      <c r="DU124" s="1041"/>
      <c r="DV124" s="1042" t="s">
        <v>443</v>
      </c>
      <c r="DW124" s="1043"/>
      <c r="DX124" s="1043"/>
      <c r="DY124" s="1043"/>
      <c r="DZ124" s="1044"/>
    </row>
    <row r="125" spans="1:130" s="247" customFormat="1" ht="26.25" customHeight="1" x14ac:dyDescent="0.15">
      <c r="A125" s="1116"/>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437</v>
      </c>
      <c r="AB125" s="1015"/>
      <c r="AC125" s="1015"/>
      <c r="AD125" s="1015"/>
      <c r="AE125" s="1016"/>
      <c r="AF125" s="1017" t="s">
        <v>440</v>
      </c>
      <c r="AG125" s="1015"/>
      <c r="AH125" s="1015"/>
      <c r="AI125" s="1015"/>
      <c r="AJ125" s="1016"/>
      <c r="AK125" s="1017" t="s">
        <v>450</v>
      </c>
      <c r="AL125" s="1015"/>
      <c r="AM125" s="1015"/>
      <c r="AN125" s="1015"/>
      <c r="AO125" s="1016"/>
      <c r="AP125" s="1018" t="s">
        <v>443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454</v>
      </c>
      <c r="DM125" s="983"/>
      <c r="DN125" s="983"/>
      <c r="DO125" s="983"/>
      <c r="DP125" s="983"/>
      <c r="DQ125" s="983" t="s">
        <v>440</v>
      </c>
      <c r="DR125" s="983"/>
      <c r="DS125" s="983"/>
      <c r="DT125" s="983"/>
      <c r="DU125" s="983"/>
      <c r="DV125" s="984" t="s">
        <v>437</v>
      </c>
      <c r="DW125" s="984"/>
      <c r="DX125" s="984"/>
      <c r="DY125" s="984"/>
      <c r="DZ125" s="985"/>
    </row>
    <row r="126" spans="1:130" s="247" customFormat="1" ht="26.25" customHeight="1" thickBot="1" x14ac:dyDescent="0.2">
      <c r="A126" s="1116"/>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437</v>
      </c>
      <c r="AG126" s="1015"/>
      <c r="AH126" s="1015"/>
      <c r="AI126" s="1015"/>
      <c r="AJ126" s="1016"/>
      <c r="AK126" s="1017" t="s">
        <v>437</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454</v>
      </c>
      <c r="DH126" s="976"/>
      <c r="DI126" s="976"/>
      <c r="DJ126" s="976"/>
      <c r="DK126" s="976"/>
      <c r="DL126" s="976" t="s">
        <v>466</v>
      </c>
      <c r="DM126" s="976"/>
      <c r="DN126" s="976"/>
      <c r="DO126" s="976"/>
      <c r="DP126" s="976"/>
      <c r="DQ126" s="976" t="s">
        <v>440</v>
      </c>
      <c r="DR126" s="976"/>
      <c r="DS126" s="976"/>
      <c r="DT126" s="976"/>
      <c r="DU126" s="976"/>
      <c r="DV126" s="977" t="s">
        <v>443</v>
      </c>
      <c r="DW126" s="977"/>
      <c r="DX126" s="977"/>
      <c r="DY126" s="977"/>
      <c r="DZ126" s="978"/>
    </row>
    <row r="127" spans="1:130" s="247" customFormat="1" ht="26.25" customHeight="1" x14ac:dyDescent="0.15">
      <c r="A127" s="1117"/>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440</v>
      </c>
      <c r="AB127" s="1015"/>
      <c r="AC127" s="1015"/>
      <c r="AD127" s="1015"/>
      <c r="AE127" s="1016"/>
      <c r="AF127" s="1017" t="s">
        <v>466</v>
      </c>
      <c r="AG127" s="1015"/>
      <c r="AH127" s="1015"/>
      <c r="AI127" s="1015"/>
      <c r="AJ127" s="1016"/>
      <c r="AK127" s="1017" t="s">
        <v>454</v>
      </c>
      <c r="AL127" s="1015"/>
      <c r="AM127" s="1015"/>
      <c r="AN127" s="1015"/>
      <c r="AO127" s="1016"/>
      <c r="AP127" s="1018" t="s">
        <v>440</v>
      </c>
      <c r="AQ127" s="1019"/>
      <c r="AR127" s="1019"/>
      <c r="AS127" s="1019"/>
      <c r="AT127" s="1020"/>
      <c r="AU127" s="283"/>
      <c r="AV127" s="283"/>
      <c r="AW127" s="283"/>
      <c r="AX127" s="1089" t="s">
        <v>489</v>
      </c>
      <c r="AY127" s="1090"/>
      <c r="AZ127" s="1090"/>
      <c r="BA127" s="1090"/>
      <c r="BB127" s="1090"/>
      <c r="BC127" s="1090"/>
      <c r="BD127" s="1090"/>
      <c r="BE127" s="1091"/>
      <c r="BF127" s="1092" t="s">
        <v>490</v>
      </c>
      <c r="BG127" s="1090"/>
      <c r="BH127" s="1090"/>
      <c r="BI127" s="1090"/>
      <c r="BJ127" s="1090"/>
      <c r="BK127" s="1090"/>
      <c r="BL127" s="1091"/>
      <c r="BM127" s="1092" t="s">
        <v>491</v>
      </c>
      <c r="BN127" s="1090"/>
      <c r="BO127" s="1090"/>
      <c r="BP127" s="1090"/>
      <c r="BQ127" s="1090"/>
      <c r="BR127" s="1090"/>
      <c r="BS127" s="1091"/>
      <c r="BT127" s="1092" t="s">
        <v>492</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493</v>
      </c>
      <c r="CQ127" s="1006"/>
      <c r="CR127" s="1006"/>
      <c r="CS127" s="1006"/>
      <c r="CT127" s="1006"/>
      <c r="CU127" s="1006"/>
      <c r="CV127" s="1006"/>
      <c r="CW127" s="1006"/>
      <c r="CX127" s="1006"/>
      <c r="CY127" s="1006"/>
      <c r="CZ127" s="1006"/>
      <c r="DA127" s="1006"/>
      <c r="DB127" s="1006"/>
      <c r="DC127" s="1006"/>
      <c r="DD127" s="1006"/>
      <c r="DE127" s="1006"/>
      <c r="DF127" s="1007"/>
      <c r="DG127" s="975" t="s">
        <v>437</v>
      </c>
      <c r="DH127" s="976"/>
      <c r="DI127" s="976"/>
      <c r="DJ127" s="976"/>
      <c r="DK127" s="976"/>
      <c r="DL127" s="976" t="s">
        <v>454</v>
      </c>
      <c r="DM127" s="976"/>
      <c r="DN127" s="976"/>
      <c r="DO127" s="976"/>
      <c r="DP127" s="976"/>
      <c r="DQ127" s="976" t="s">
        <v>466</v>
      </c>
      <c r="DR127" s="976"/>
      <c r="DS127" s="976"/>
      <c r="DT127" s="976"/>
      <c r="DU127" s="976"/>
      <c r="DV127" s="977" t="s">
        <v>437</v>
      </c>
      <c r="DW127" s="977"/>
      <c r="DX127" s="977"/>
      <c r="DY127" s="977"/>
      <c r="DZ127" s="978"/>
    </row>
    <row r="128" spans="1:130" s="247" customFormat="1" ht="26.25" customHeight="1" thickBot="1" x14ac:dyDescent="0.2">
      <c r="A128" s="1100" t="s">
        <v>494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495</v>
      </c>
      <c r="X128" s="1102"/>
      <c r="Y128" s="1102"/>
      <c r="Z128" s="1103"/>
      <c r="AA128" s="1104" t="s">
        <v>440</v>
      </c>
      <c r="AB128" s="1105"/>
      <c r="AC128" s="1105"/>
      <c r="AD128" s="1105"/>
      <c r="AE128" s="1106"/>
      <c r="AF128" s="1107" t="s">
        <v>440</v>
      </c>
      <c r="AG128" s="1105"/>
      <c r="AH128" s="1105"/>
      <c r="AI128" s="1105"/>
      <c r="AJ128" s="1106"/>
      <c r="AK128" s="1107" t="s">
        <v>466</v>
      </c>
      <c r="AL128" s="1105"/>
      <c r="AM128" s="1105"/>
      <c r="AN128" s="1105"/>
      <c r="AO128" s="1106"/>
      <c r="AP128" s="1108"/>
      <c r="AQ128" s="1109"/>
      <c r="AR128" s="1109"/>
      <c r="AS128" s="1109"/>
      <c r="AT128" s="1110"/>
      <c r="AU128" s="283"/>
      <c r="AV128" s="283"/>
      <c r="AW128" s="283"/>
      <c r="AX128" s="944" t="s">
        <v>496</v>
      </c>
      <c r="AY128" s="945"/>
      <c r="AZ128" s="945"/>
      <c r="BA128" s="945"/>
      <c r="BB128" s="945"/>
      <c r="BC128" s="945"/>
      <c r="BD128" s="945"/>
      <c r="BE128" s="946"/>
      <c r="BF128" s="1111" t="s">
        <v>440</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497</v>
      </c>
      <c r="CQ128" s="1094"/>
      <c r="CR128" s="1094"/>
      <c r="CS128" s="1094"/>
      <c r="CT128" s="1094"/>
      <c r="CU128" s="1094"/>
      <c r="CV128" s="1094"/>
      <c r="CW128" s="1094"/>
      <c r="CX128" s="1094"/>
      <c r="CY128" s="1094"/>
      <c r="CZ128" s="1094"/>
      <c r="DA128" s="1094"/>
      <c r="DB128" s="1094"/>
      <c r="DC128" s="1094"/>
      <c r="DD128" s="1094"/>
      <c r="DE128" s="1094"/>
      <c r="DF128" s="1095"/>
      <c r="DG128" s="1096" t="s">
        <v>437</v>
      </c>
      <c r="DH128" s="1097"/>
      <c r="DI128" s="1097"/>
      <c r="DJ128" s="1097"/>
      <c r="DK128" s="1097"/>
      <c r="DL128" s="1097" t="s">
        <v>437</v>
      </c>
      <c r="DM128" s="1097"/>
      <c r="DN128" s="1097"/>
      <c r="DO128" s="1097"/>
      <c r="DP128" s="1097"/>
      <c r="DQ128" s="1097" t="s">
        <v>466</v>
      </c>
      <c r="DR128" s="1097"/>
      <c r="DS128" s="1097"/>
      <c r="DT128" s="1097"/>
      <c r="DU128" s="1097"/>
      <c r="DV128" s="1098" t="s">
        <v>466</v>
      </c>
      <c r="DW128" s="1098"/>
      <c r="DX128" s="1098"/>
      <c r="DY128" s="1098"/>
      <c r="DZ128" s="1099"/>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4537546</v>
      </c>
      <c r="AB129" s="1015"/>
      <c r="AC129" s="1015"/>
      <c r="AD129" s="1015"/>
      <c r="AE129" s="1016"/>
      <c r="AF129" s="1017">
        <v>4558970</v>
      </c>
      <c r="AG129" s="1015"/>
      <c r="AH129" s="1015"/>
      <c r="AI129" s="1015"/>
      <c r="AJ129" s="1016"/>
      <c r="AK129" s="1017">
        <v>4592183</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446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643877</v>
      </c>
      <c r="AB130" s="1015"/>
      <c r="AC130" s="1015"/>
      <c r="AD130" s="1015"/>
      <c r="AE130" s="1016"/>
      <c r="AF130" s="1017">
        <v>653261</v>
      </c>
      <c r="AG130" s="1015"/>
      <c r="AH130" s="1015"/>
      <c r="AI130" s="1015"/>
      <c r="AJ130" s="1016"/>
      <c r="AK130" s="1017">
        <v>652004</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6.8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3893669</v>
      </c>
      <c r="AB131" s="1040"/>
      <c r="AC131" s="1040"/>
      <c r="AD131" s="1040"/>
      <c r="AE131" s="1041"/>
      <c r="AF131" s="1039">
        <v>3905709</v>
      </c>
      <c r="AG131" s="1040"/>
      <c r="AH131" s="1040"/>
      <c r="AI131" s="1040"/>
      <c r="AJ131" s="1041"/>
      <c r="AK131" s="1039">
        <v>3940179</v>
      </c>
      <c r="AL131" s="1040"/>
      <c r="AM131" s="1040"/>
      <c r="AN131" s="1040"/>
      <c r="AO131" s="1041"/>
      <c r="AP131" s="1170"/>
      <c r="AQ131" s="1171"/>
      <c r="AR131" s="1171"/>
      <c r="AS131" s="1171"/>
      <c r="AT131" s="1172"/>
      <c r="AU131" s="285"/>
      <c r="AV131" s="285"/>
      <c r="AW131" s="285"/>
      <c r="AX131" s="1142" t="s">
        <v>504</v>
      </c>
      <c r="AY131" s="1094"/>
      <c r="AZ131" s="1094"/>
      <c r="BA131" s="1094"/>
      <c r="BB131" s="1094"/>
      <c r="BC131" s="1094"/>
      <c r="BD131" s="1094"/>
      <c r="BE131" s="1095"/>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8.6740552419999997</v>
      </c>
      <c r="AB132" s="1156"/>
      <c r="AC132" s="1156"/>
      <c r="AD132" s="1156"/>
      <c r="AE132" s="1157"/>
      <c r="AF132" s="1158">
        <v>5.7452052880000002</v>
      </c>
      <c r="AG132" s="1156"/>
      <c r="AH132" s="1156"/>
      <c r="AI132" s="1156"/>
      <c r="AJ132" s="1157"/>
      <c r="AK132" s="1158">
        <v>6.0875660729999996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7.5</v>
      </c>
      <c r="AB133" s="1139"/>
      <c r="AC133" s="1139"/>
      <c r="AD133" s="1139"/>
      <c r="AE133" s="1140"/>
      <c r="AF133" s="1138">
        <v>7.1</v>
      </c>
      <c r="AG133" s="1139"/>
      <c r="AH133" s="1139"/>
      <c r="AI133" s="1139"/>
      <c r="AJ133" s="1140"/>
      <c r="AK133" s="1138">
        <v>6.8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v6dmXleYXtR8NTj5YhK+SvhdPqTeha9dZTxDGk1zKs09kaRRna7jzqVRYYieok6MFAfQJAeSZpSXVRkIGT/1g==" saltValue="HDll+ZkxQ/22Phw0h5SR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f7SXtf+dK3EY7ABlfhv8/J1GVCsBAxC0JJFj1Q8wCk3IopZz4hUBNN2O3gTatQWiHY4cJKPDOg9B3ktv5tq1A==" saltValue="NMd0sJt8kWW9433XbKXb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uBgMpuANcA2EFYh19I58cBqx5b4pubqhyf6LKJO9Y40FjVBGoHic109SzDRODeipyX2kd6trSSmmGah2FxyA==" saltValue="BDB4X9qcdkn3bQo7IrO5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1084040</v>
      </c>
      <c r="AP9" s="313">
        <v>59082</v>
      </c>
      <c r="AQ9" s="314">
        <v>82973</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154029</v>
      </c>
      <c r="AP10" s="316">
        <v>8395</v>
      </c>
      <c r="AQ10" s="317">
        <v>9241</v>
      </c>
      <c r="AR10" s="318">
        <v>-9.1999999999999993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204860</v>
      </c>
      <c r="AP11" s="316">
        <v>11165</v>
      </c>
      <c r="AQ11" s="317">
        <v>11673</v>
      </c>
      <c r="AR11" s="318">
        <v>-4.4000000000000004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t="s">
        <v>520</v>
      </c>
      <c r="AP12" s="316" t="s">
        <v>520</v>
      </c>
      <c r="AQ12" s="317">
        <v>931</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t="s">
        <v>520</v>
      </c>
      <c r="AP14" s="316" t="s">
        <v>520</v>
      </c>
      <c r="AQ14" s="317">
        <v>3875</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25361</v>
      </c>
      <c r="AP15" s="316">
        <v>1382</v>
      </c>
      <c r="AQ15" s="317">
        <v>1738</v>
      </c>
      <c r="AR15" s="318">
        <v>-20.5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-79535</v>
      </c>
      <c r="AP16" s="316">
        <v>-4335</v>
      </c>
      <c r="AQ16" s="317">
        <v>-7403</v>
      </c>
      <c r="AR16" s="318">
        <v>-41.4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1388755</v>
      </c>
      <c r="AP17" s="316">
        <v>75690</v>
      </c>
      <c r="AQ17" s="317">
        <v>103027</v>
      </c>
      <c r="AR17" s="318">
        <v>-26.5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7.25</v>
      </c>
      <c r="AP21" s="329">
        <v>9.67</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96.7</v>
      </c>
      <c r="AP22" s="334">
        <v>96.6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473457</v>
      </c>
      <c r="AP32" s="343">
        <v>25804</v>
      </c>
      <c r="AQ32" s="344">
        <v>54693</v>
      </c>
      <c r="AR32" s="345">
        <v>-52.8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520</v>
      </c>
      <c r="AP34" s="343" t="s">
        <v>520</v>
      </c>
      <c r="AQ34" s="344">
        <v>70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361485</v>
      </c>
      <c r="AP35" s="343">
        <v>19702</v>
      </c>
      <c r="AQ35" s="344">
        <v>20300</v>
      </c>
      <c r="AR35" s="345">
        <v>-2.9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48015</v>
      </c>
      <c r="AP36" s="343">
        <v>2617</v>
      </c>
      <c r="AQ36" s="344">
        <v>3708</v>
      </c>
      <c r="AR36" s="345">
        <v>-29.4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8908</v>
      </c>
      <c r="AP37" s="343">
        <v>486</v>
      </c>
      <c r="AQ37" s="344">
        <v>3144</v>
      </c>
      <c r="AR37" s="345">
        <v>-84.5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520</v>
      </c>
      <c r="AP38" s="346" t="s">
        <v>520</v>
      </c>
      <c r="AQ38" s="347">
        <v>5</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t="s">
        <v>520</v>
      </c>
      <c r="AP39" s="343" t="s">
        <v>520</v>
      </c>
      <c r="AQ39" s="344">
        <v>-4732</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-652004</v>
      </c>
      <c r="AP40" s="343">
        <v>-35535</v>
      </c>
      <c r="AQ40" s="344">
        <v>-54327</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239861</v>
      </c>
      <c r="AP41" s="343">
        <v>13073</v>
      </c>
      <c r="AQ41" s="344">
        <v>22860</v>
      </c>
      <c r="AR41" s="345">
        <v>-42.8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2713870</v>
      </c>
      <c r="AN51" s="365">
        <v>144616</v>
      </c>
      <c r="AO51" s="366">
        <v>88.8</v>
      </c>
      <c r="AP51" s="367">
        <v>77577</v>
      </c>
      <c r="AQ51" s="368">
        <v>-9</v>
      </c>
      <c r="AR51" s="369">
        <v>97.8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2336996</v>
      </c>
      <c r="AN52" s="373">
        <v>124534</v>
      </c>
      <c r="AO52" s="374">
        <v>76.599999999999994</v>
      </c>
      <c r="AP52" s="375">
        <v>40870</v>
      </c>
      <c r="AQ52" s="376">
        <v>5.2</v>
      </c>
      <c r="AR52" s="377">
        <v>71.400000000000006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2455180</v>
      </c>
      <c r="AN53" s="365">
        <v>131801</v>
      </c>
      <c r="AO53" s="366">
        <v>-8.9</v>
      </c>
      <c r="AP53" s="367">
        <v>115123</v>
      </c>
      <c r="AQ53" s="368">
        <v>48.4</v>
      </c>
      <c r="AR53" s="369">
        <v>-57.3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2283361</v>
      </c>
      <c r="AN54" s="373">
        <v>122577</v>
      </c>
      <c r="AO54" s="374">
        <v>-1.6</v>
      </c>
      <c r="AP54" s="375">
        <v>46026</v>
      </c>
      <c r="AQ54" s="376">
        <v>12.6</v>
      </c>
      <c r="AR54" s="377">
        <v>-14.2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732761</v>
      </c>
      <c r="AN55" s="365">
        <v>39720</v>
      </c>
      <c r="AO55" s="366">
        <v>-69.900000000000006</v>
      </c>
      <c r="AP55" s="367">
        <v>98899</v>
      </c>
      <c r="AQ55" s="368">
        <v>-14.1</v>
      </c>
      <c r="AR55" s="369">
        <v>-55.8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576450</v>
      </c>
      <c r="AN56" s="373">
        <v>31247</v>
      </c>
      <c r="AO56" s="374">
        <v>-74.5</v>
      </c>
      <c r="AP56" s="375">
        <v>43734</v>
      </c>
      <c r="AQ56" s="376">
        <v>-5</v>
      </c>
      <c r="AR56" s="377">
        <v>-69.5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2046718</v>
      </c>
      <c r="AN57" s="365">
        <v>111410</v>
      </c>
      <c r="AO57" s="366">
        <v>180.5</v>
      </c>
      <c r="AP57" s="367">
        <v>96462</v>
      </c>
      <c r="AQ57" s="368">
        <v>-2.5</v>
      </c>
      <c r="AR57" s="369">
        <v>183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1926975</v>
      </c>
      <c r="AN58" s="373">
        <v>104892</v>
      </c>
      <c r="AO58" s="374">
        <v>235.7</v>
      </c>
      <c r="AP58" s="375">
        <v>39886</v>
      </c>
      <c r="AQ58" s="376">
        <v>-8.8000000000000007</v>
      </c>
      <c r="AR58" s="377">
        <v>244.5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2535398</v>
      </c>
      <c r="AN59" s="365">
        <v>138184</v>
      </c>
      <c r="AO59" s="366">
        <v>24</v>
      </c>
      <c r="AP59" s="367">
        <v>83103</v>
      </c>
      <c r="AQ59" s="368">
        <v>-13.8</v>
      </c>
      <c r="AR59" s="369">
        <v>37.799999999999997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2477342</v>
      </c>
      <c r="AN60" s="373">
        <v>135020</v>
      </c>
      <c r="AO60" s="374">
        <v>28.7</v>
      </c>
      <c r="AP60" s="375">
        <v>41378</v>
      </c>
      <c r="AQ60" s="376">
        <v>3.7</v>
      </c>
      <c r="AR60" s="377">
        <v>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2096785</v>
      </c>
      <c r="AN61" s="380">
        <v>113146</v>
      </c>
      <c r="AO61" s="381">
        <v>42.9</v>
      </c>
      <c r="AP61" s="382">
        <v>94233</v>
      </c>
      <c r="AQ61" s="383">
        <v>1.8</v>
      </c>
      <c r="AR61" s="369">
        <v>41.1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1920225</v>
      </c>
      <c r="AN62" s="373">
        <v>103654</v>
      </c>
      <c r="AO62" s="374">
        <v>53</v>
      </c>
      <c r="AP62" s="375">
        <v>42379</v>
      </c>
      <c r="AQ62" s="376">
        <v>1.5</v>
      </c>
      <c r="AR62" s="377">
        <v>51.5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BjnYoJUGmfkazkQV4iK/gNIc5T+FtF5h1Q/SW0tNWC/Ig2pzdNWRjvpD3fZlrbqsNe42mnbstr6nTfzUC8Ew==" saltValue="WqpV9geJvZMeghLVATK9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9Rw9fF1rGV8m6NGPuzXELp4GgBfaesmWrkpQ0+LnX5PZf1sdfjS/ZdARV+NeHybe0azs36/f9K0oI0TurizZlg==" saltValue="JjrlVGZNuqIVN4VRmsfK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vy54sRFH3SQAaiYN30Pcc1XuqhM+so4mgAmptcrhcuCQPc3sTEVjXXDcnUNJ/+utUA+il0/4EcSaTRxXdSnw==" saltValue="Mdnw+N3wrflVPM65TIXx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36.53</v>
      </c>
      <c r="G47" s="12">
        <v>37.89</v>
      </c>
      <c r="H47" s="12">
        <v>37.71</v>
      </c>
      <c r="I47" s="12">
        <v>37.549999999999997</v>
      </c>
      <c r="J47" s="13">
        <v>37.39</v>
      </c>
    </row>
    <row r="48" spans="2:10" ht="57.75" customHeight="1" x14ac:dyDescent="0.15">
      <c r="B48" s="14"/>
      <c r="C48" s="1200" t="s">
        <v>4</v>
      </c>
      <c r="D48" s="1200"/>
      <c r="E48" s="1201"/>
      <c r="F48" s="15">
        <v>4.0599999999999996</v>
      </c>
      <c r="G48" s="16">
        <v>3.36</v>
      </c>
      <c r="H48" s="16">
        <v>3.3</v>
      </c>
      <c r="I48" s="16">
        <v>3.95</v>
      </c>
      <c r="J48" s="17">
        <v>4.3499999999999996</v>
      </c>
    </row>
    <row r="49" spans="2:10" ht="57.75" customHeight="1" thickBot="1" x14ac:dyDescent="0.2">
      <c r="B49" s="18"/>
      <c r="C49" s="1202" t="s">
        <v>5</v>
      </c>
      <c r="D49" s="1202"/>
      <c r="E49" s="1203"/>
      <c r="F49" s="19">
        <v>3.53</v>
      </c>
      <c r="G49" s="20">
        <v>0.28999999999999998</v>
      </c>
      <c r="H49" s="20" t="s">
        <v>567</v>
      </c>
      <c r="I49" s="20">
        <v>0.68</v>
      </c>
      <c r="J49" s="21">
        <v>0.55000000000000004</v>
      </c>
    </row>
    <row r="50" spans="2:10" ht="13.5" customHeight="1" x14ac:dyDescent="0.15"/>
  </sheetData>
  <sheetProtection algorithmName="SHA-512" hashValue="6V/Qki2YkwgkJOrhoOXflCS6eQ98IX8Gj/Y3uhUdnAJWju0gpCYJ+hgNMI3yfOL6NXBg0gRcGfD48Vf11hsShA==" saltValue="6xmWWLawTLQLxS5w/NLa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2021-03-01T01:17:12Z</cp:lastPrinted>
  <dcterms:created xsi:type="dcterms:W3CDTF">2021-02-05T02:49:22Z</dcterms:created>
  <dcterms:modified xsi:type="dcterms:W3CDTF">2021-03-09T06:20:43Z</dcterms:modified>
  <cp:category/>
</cp:coreProperties>
</file>