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16.1.9\r3課別フォルダ\02.総務防災課\02財政係\05　財政庶務（通知・調査）\02-財政調査\06-財政状況資料集\220225-【岐阜県市町村課依頼：34（金）正午〆切】令和２年度財政状況資料集の作成及び提出について\02-回答\0311修正\"/>
    </mc:Choice>
  </mc:AlternateContent>
  <xr:revisionPtr revIDLastSave="0" documentId="13_ncr:1_{FB4A2003-A724-4F59-8C12-A7C70E654B84}"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R102" i="12" l="1"/>
  <c r="AU88" i="12"/>
  <c r="AP88" i="12"/>
  <c r="AF88" i="12"/>
  <c r="AU63" i="12"/>
  <c r="AP63" i="12"/>
  <c r="AA33" i="12"/>
  <c r="AA32" i="12"/>
  <c r="AA31" i="12"/>
  <c r="AA30" i="12"/>
  <c r="AA29" i="12"/>
  <c r="AA28" i="12"/>
  <c r="AP23" i="12"/>
  <c r="AA23" i="12"/>
  <c r="V23" i="12"/>
  <c r="Q23" i="12"/>
  <c r="AA7"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<sst xmlns="http://schemas.openxmlformats.org/spreadsheetml/2006/main" count="1133" uniqueCount="601">
  <si>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</si>
  <si>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</si>
  <si>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</si>
  <si>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</si>
  <si>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</si>
  <si>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</si>
  <si>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</si>
  <si>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</si>
  <si>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</si>
  <si>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</si>
  <si>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</si>
  <si>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</si>
  <si>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</si>
  <si>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</si>
  <si>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</si>
  <si>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</si>
  <si>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</si>
  <si>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</si>
  <si>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</si>
  <si>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</si>
  <si>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</si>
  <si>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</si>
  <si>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</si>
  <si>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</si>
  <si>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</si>
  <si>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</si>
  <si>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</si>
  <si>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</si>
  <si>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</si>
  <si>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</si>
  <si>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</si>
  <si>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</si>
  <si>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</si>
  <si>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</si>
  <si>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</si>
  <si>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</si>
  <si>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</si>
  <si>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</si>
  <si>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</si>
  <si>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</si>
  <si>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</si>
  <si>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</si>
  <si>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</si>
  <si>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</si>
  <si>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</si>
  <si>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</si>
  <si>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</si>
  <si>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</si>
  <si>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</si>
  <si>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</si>
  <si>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</si>
  <si>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</si>
  <si>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</si>
  <si>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</si>
  <si>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</si>
  <si>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</si>
  <si>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</si>
  <si>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</si>
  <si>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</si>
  <si>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</si>
  <si>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</si>
  <si>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</si>
  <si>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</si>
  <si>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</si>
  <si>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</si>
  <si>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</si>
  <si>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</si>
  <si>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</si>
  <si>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</si>
  <si>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</si>
  <si>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</si>
  <si>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</si>
  <si>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</si>
  <si>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</si>
  <si>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</si>
  <si>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</si>
  <si>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</si>
  <si>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</si>
  <si>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</si>
  <si>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</si>
  <si>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</si>
  <si>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</si>
  <si>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</si>
  <si>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</si>
  <si>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</si>
  <si>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</si>
  <si>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</si>
  <si>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</si>
  <si>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</si>
  <si>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</si>
  <si>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</si>
  <si>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</si>
  <si>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</si>
  <si>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</si>
  <si>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</si>
  <si>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</si>
  <si>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</si>
  <si>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</si>
  <si>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</si>
  <si>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</si>
  <si>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</si>
  <si>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</si>
  <si>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</si>
  <si>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</si>
  <si>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</si>
  <si>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</si>
  <si>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</si>
  <si>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</si>
  <si>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</si>
  <si>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</si>
  <si>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</si>
  <si>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</si>
  <si>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</si>
  <si>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</si>
  <si>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</si>
  <si>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</si>
  <si>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</si>
  <si>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</si>
  <si>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</si>
  <si>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</si>
  <si>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</si>
  <si>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</si>
  <si>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</si>
  <si>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</si>
  <si>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</si>
  <si>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</si>
  <si>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</si>
  <si>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</si>
  <si>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</si>
  <si>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</si>
  <si>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</si>
  <si>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</si>
  <si>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</si>
  <si>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</si>
  <si>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</si>
  <si>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</si>
  <si>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</si>
  <si>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</si>
  <si>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</si>
  <si>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</si>
  <si>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</si>
  <si>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</si>
  <si>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</si>
  <si>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</si>
  <si>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</si>
  <si>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</si>
  <si>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</si>
  <si>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</si>
  <si>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</si>
  <si>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</si>
  <si>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</si>
  <si>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</si>
  <si>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</si>
  <si>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</si>
  <si>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</si>
  <si>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</si>
  <si>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</si>
  <si>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</si>
  <si>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</si>
  <si>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</si>
  <si>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</si>
  <si>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</si>
  <si>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</si>
  <si>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</si>
  <si>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</si>
  <si>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</si>
  <si>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</si>
  <si>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</si>
  <si>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</si>
  <si>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</si>
  <si>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</si>
  <si>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</si>
  <si>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</si>
  <si>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</si>
  <si>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</si>
  <si>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</si>
  <si>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</si>
  <si>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</si>
  <si>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</si>
  <si>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</si>
  <si>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</si>
  <si>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</si>
  <si>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</si>
  <si>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</si>
  <si>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</si>
  <si>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</si>
  <si>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</si>
  <si>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</si>
  <si>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</si>
  <si>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</si>
  <si>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</si>
  <si>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</si>
  <si>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</si>
  <si>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</si>
  <si>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</si>
  <si>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</si>
  <si>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</si>
  <si>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</si>
  <si>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</si>
  <si>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</si>
  <si>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</si>
  <si>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</si>
  <si>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</si>
  <si>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</si>
  <si>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</si>
  <si>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</si>
  <si>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</si>
  <si>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</si>
  <si>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</si>
  <si>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</si>
  <si>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</si>
  <si>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</si>
  <si>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</si>
  <si>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</si>
  <si>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</si>
  <si>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岐阜県御嵩町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</si>
  <si>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</si>
  <si>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</si>
  <si>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</si>
  <si>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</si>
  <si>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</si>
  <si>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</si>
  <si>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</si>
  <si>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</si>
  <si>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</si>
  <si>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</si>
  <si>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</si>
  <si>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</si>
  <si>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</si>
  <si>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</si>
  <si>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</si>
  <si>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</si>
  <si>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</si>
  <si>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</si>
  <si>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</si>
  <si>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</si>
  <si>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</si>
  <si>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</si>
  <si>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</si>
  <si>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</si>
  <si>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</si>
  <si>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</si>
  <si>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</si>
  <si>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</si>
  <si>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</si>
  <si>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</si>
  <si>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</si>
  <si>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</si>
  <si>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</si>
  <si>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</si>
  <si>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</si>
  <si>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</si>
  <si>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</si>
  <si>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</si>
  <si>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</si>
  <si>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</si>
  <si>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</si>
  <si>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</si>
  <si>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</si>
  <si>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</si>
  <si>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</si>
  <si>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</si>
  <si>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</si>
  <si>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</si>
  <si>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</si>
  <si>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</si>
  <si>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</si>
  <si>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</si>
  <si>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</si>
  <si>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</si>
  <si>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</si>
  <si>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</si>
  <si>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</si>
  <si>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</si>
  <si>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</si>
  <si>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</si>
  <si>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</si>
  <si>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</si>
  <si>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</si>
  <si>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</si>
  <si>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</si>
  <si>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</si>
  <si>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</si>
  <si>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</si>
  <si>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</si>
  <si>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</si>
  <si>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</si>
  <si>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</si>
  <si>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</si>
  <si>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</si>
  <si>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</si>
  <si>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</si>
  <si>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</si>
  <si>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</si>
  <si>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</si>
  <si>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</si>
  <si>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</si>
  <si>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</si>
  <si>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</si>
  <si>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</si>
  <si>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</si>
  <si>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</si>
  <si>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</si>
  <si>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</si>
  <si>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</si>
  <si>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</si>
  <si>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</si>
  <si>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</si>
  <si>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</si>
  <si>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</si>
  <si>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</si>
  <si>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</si>
  <si>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</si>
  <si>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</si>
  <si>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</si>
  <si>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</si>
  <si>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</si>
  <si>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</si>
  <si>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</si>
  <si>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</si>
  <si>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</si>
  <si>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</si>
  <si>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</si>
  <si>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</si>
  <si>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</si>
  <si>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</si>
  <si>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</si>
  <si>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</si>
  <si>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</si>
  <si>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</si>
  <si>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</si>
  <si>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</si>
  <si>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</si>
  <si>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</si>
  <si>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</si>
  <si>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</si>
  <si>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</si>
  <si>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</si>
  <si>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</si>
  <si>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</si>
  <si>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</si>
  <si>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</si>
  <si>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</si>
  <si>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</si>
  <si>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</si>
  <si>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</si>
  <si>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</si>
  <si>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</si>
  <si>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</si>
  <si>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</si>
  <si>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</si>
  <si>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</si>
  <si>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</si>
  <si>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</si>
  <si>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</si>
  <si>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</si>
  <si>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</si>
  <si>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</si>
  <si>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</si>
  <si>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</si>
  <si>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</si>
  <si>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</si>
  <si>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</si>
  <si>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</si>
  <si>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</si>
  <si>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</si>
  <si>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</si>
  <si>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</si>
  <si>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</si>
  <si>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</si>
  <si>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岐阜県御嵩町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</si>
  <si>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</si>
  <si>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</si>
  <si>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</si>
  <si>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</si>
  <si>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</si>
  <si>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</si>
  <si>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</si>
  <si>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</si>
  <si>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</si>
  <si>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</si>
  <si>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</si>
  <si>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</si>
  <si>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</si>
  <si>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</si>
  <si>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</si>
  <si>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</si>
  <si>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</si>
  <si>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</si>
  <si>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</si>
  <si>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</si>
  <si>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</si>
  <si>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</si>
  <si>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</si>
  <si>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</si>
  <si>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</si>
  <si>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</si>
  <si>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</si>
  <si>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</si>
  <si>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</si>
  <si>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</si>
  <si>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</si>
  <si>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</si>
  <si>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</si>
  <si>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</si>
  <si>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</si>
  <si>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</si>
  <si>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</si>
  <si>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</si>
  <si>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</si>
  <si>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</si>
  <si>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</si>
  <si>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</si>
  <si>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</si>
  <si>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</si>
  <si>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</si>
  <si>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</si>
  <si>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</si>
  <si>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</si>
  <si>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</si>
  <si>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</si>
  <si>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</si>
  <si>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</si>
  <si>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</si>
  <si>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</si>
  <si>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</si>
  <si>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</si>
  <si>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</si>
  <si>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</si>
  <si>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</si>
  <si>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</si>
  <si>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</si>
  <si>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</si>
  <si>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</si>
  <si>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</si>
  <si>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</si>
  <si>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</si>
  <si>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</si>
  <si>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</si>
  <si>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</si>
  <si>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</si>
  <si>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</si>
  <si>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</si>
  <si>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</si>
  <si>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</si>
  <si>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</si>
  <si>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</si>
  <si>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</si>
  <si>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</si>
  <si>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</si>
  <si>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</si>
  <si>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</si>
  <si>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</si>
  <si>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</si>
  <si>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</si>
  <si>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</si>
  <si>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</si>
  <si>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</si>
  <si>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</si>
  <si>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</si>
  <si>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</si>
  <si>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</si>
  <si>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</si>
  <si>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</si>
  <si>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</si>
  <si>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</si>
  <si>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</si>
  <si>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</si>
  <si>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</si>
  <si>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</si>
  <si>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</si>
  <si>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</si>
  <si>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</si>
  <si>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</si>
  <si>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</si>
  <si>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</si>
  <si>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</si>
  <si>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</si>
  <si>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</si>
  <si>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</si>
  <si>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</si>
  <si>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</si>
  <si>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</si>
  <si>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</si>
  <si>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</si>
  <si>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</si>
  <si>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</si>
  <si>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</si>
  <si>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</si>
  <si>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</si>
  <si>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</si>
  <si>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</si>
  <si>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</si>
  <si>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</si>
  <si>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</si>
  <si>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</si>
  <si>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</si>
  <si>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</si>
  <si>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</si>
  <si>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</si>
  <si>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</si>
  <si>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</si>
  <si>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</si>
  <si>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</si>
  <si>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</si>
  <si>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</si>
  <si>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</si>
  <si>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</si>
  <si>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</si>
  <si>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</si>
  <si>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</si>
  <si>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</si>
  <si>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</si>
  <si>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</si>
  <si>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</si>
  <si>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</si>
  <si>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</si>
  <si>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</si>
  <si>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</si>
  <si>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</si>
  <si>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</si>
  <si>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</si>
  <si>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</si>
  <si>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</si>
  <si>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</si>
  <si>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</si>
  <si>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</si>
  <si>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</si>
  <si>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</si>
  <si>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</si>
  <si>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</si>
  <si>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</si>
  <si>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</si>
  <si>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</si>
  <si>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</si>
  <si>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</si>
  <si>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</si>
  <si>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</si>
  <si>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</si>
  <si>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</si>
  <si>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</si>
  <si>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</si>
  <si>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</si>
  <si>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</si>
  <si>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</si>
  <si>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</si>
  <si>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</si>
  <si>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</si>
  <si>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</si>
  <si>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</si>
  <si>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</si>
  <si>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</si>
  <si>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</si>
  <si>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</si>
  <si>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</si>
  <si>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</si>
  <si>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</si>
  <si>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</si>
  <si>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</si>
  <si>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</si>
  <si>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</si>
  <si>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</si>
  <si>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0.04</t>
  </si>
  <si>
    <t>水道事業会計</t>
  </si>
  <si>
    <t>一般会計</t>
  </si>
  <si>
    <t>介護保険特別会計（保険事業勘定）</t>
  </si>
  <si>
    <t>下水道事業会計</t>
  </si>
  <si>
    <t>国民健康保険特別会計</t>
  </si>
  <si>
    <t>後期高齢者医療特別会計</t>
  </si>
  <si>
    <t>介護保険特別会計（介護サービス事業勘定）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</si>
  <si>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</si>
  <si>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</si>
  <si>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</si>
  <si>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</si>
  <si>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</si>
  <si>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</si>
  <si>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</si>
  <si>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</si>
  <si>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可茂衛生施設利用組合</t>
    <rPh sb="0" eb="2">
      <t>カモ</t>
    </rPh>
    <rPh sb="2" eb="4">
      <t>エイセイ</t>
    </rPh>
    <rPh sb="4" eb="6">
      <t>シセツ</t>
    </rPh>
    <rPh sb="6" eb="8">
      <t>リヨウ</t>
    </rPh>
    <rPh sb="8" eb="10">
      <t>クミアイ</t>
    </rPh>
    <phoneticPr fontId="2"/>
  </si>
  <si>
    <t>可児川防災等ため池組合</t>
    <rPh sb="0" eb="3">
      <t>カニガワ</t>
    </rPh>
    <rPh sb="3" eb="5">
      <t>ボウサイ</t>
    </rPh>
    <rPh sb="5" eb="6">
      <t>トウ</t>
    </rPh>
    <rPh sb="8" eb="9">
      <t>イケ</t>
    </rPh>
    <rPh sb="9" eb="11">
      <t>クミアイ</t>
    </rPh>
    <phoneticPr fontId="2"/>
  </si>
  <si>
    <t>可児市・御嵩町中学校組合</t>
    <rPh sb="0" eb="2">
      <t>カニ</t>
    </rPh>
    <rPh sb="2" eb="3">
      <t>シ</t>
    </rPh>
    <rPh sb="4" eb="7">
      <t>ミタケチョウ</t>
    </rPh>
    <rPh sb="7" eb="10">
      <t>チュウガッコウ</t>
    </rPh>
    <rPh sb="10" eb="12">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</si>
  <si>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</si>
  <si>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</si>
  <si>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</si>
  <si>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御嵩町土地開発公社</t>
    <rPh sb="0" eb="3">
      <t>ミタケチョウ</t>
    </rPh>
    <rPh sb="3" eb="5">
      <t>トチ</t>
    </rPh>
    <rPh sb="5" eb="7">
      <t>カイハツ</t>
    </rPh>
    <rPh sb="7" eb="9">
      <t>コウシャ</t>
    </rPh>
    <phoneticPr fontId="2"/>
  </si>
  <si>
    <t>基金から76百万円繰入</t>
    <phoneticPr fontId="2"/>
  </si>
  <si>
    <t>基金から6百万円繰入</t>
    <phoneticPr fontId="2"/>
  </si>
  <si>
    <t>基金から94百万円繰入</t>
    <phoneticPr fontId="2"/>
  </si>
  <si>
    <t>基金から790百万円繰入</t>
    <phoneticPr fontId="2"/>
  </si>
  <si>
    <t>基金から70百万円繰入</t>
    <phoneticPr fontId="2"/>
  </si>
  <si>
    <t>後期高齢者医療連合(一般会計分)</t>
  </si>
  <si>
    <t>後期高齢者医療連合(特別会計分)</t>
  </si>
  <si>
    <t>-</t>
    <phoneticPr fontId="2"/>
  </si>
  <si>
    <t>可茂公設地方卸売市場組合</t>
    <rPh sb="4" eb="6">
      <t>チホウ</t>
    </rPh>
    <phoneticPr fontId="2"/>
  </si>
  <si>
    <t>法非適用企業</t>
    <rPh sb="0" eb="1">
      <t>ホウ</t>
    </rPh>
    <rPh sb="1" eb="2">
      <t>ヒ</t>
    </rPh>
    <rPh sb="2" eb="4">
      <t>テキヨウ</t>
    </rPh>
    <rPh sb="4" eb="6">
      <t>キギョウ</t>
    </rPh>
    <phoneticPr fontId="2"/>
  </si>
  <si>
    <t>○</t>
    <phoneticPr fontId="2"/>
  </si>
  <si>
    <t>庁舎整備基金</t>
    <phoneticPr fontId="2"/>
  </si>
  <si>
    <t>ふるさとみたけ応援基金</t>
    <phoneticPr fontId="2"/>
  </si>
  <si>
    <t>福祉向上基金</t>
    <phoneticPr fontId="2"/>
  </si>
  <si>
    <t>町営住宅建設基金</t>
    <phoneticPr fontId="2"/>
  </si>
  <si>
    <t>ふるさとふれあい振興基金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</si>
</sst>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BA4C-4FFE-B155-0103A8E1E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131801</c:v>
                </c:pt>
                <c:pt idx="1">
                  <c:v>39720</c:v>
                </c:pt>
                <c:pt idx="2">
                  <c:v>111410</c:v>
                </c:pt>
                <c:pt idx="3">
                  <c:v>138184</c:v>
                </c:pt>
                <c:pt idx="4">
                  <c:v>255118</c:v>
                </c:pt>
              </c:numCache>
            </c:numRef>
          </c:val>
          <c:smooth val="0"/>
          <c:extLst>
            <c:ext xmlns:c16="http://schemas.microsoft.com/office/drawing/2014/chart" uri="{C3380CC4-5D6E-409C-BE32-E72D297353CC}">
              <c16:uniqueId val="{00000001-BA4C-4FFE-B155-0103A8E1EE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3.36</c:v>
                </c:pt>
                <c:pt idx="1">
                  <c:v>3.3</c:v>
                </c:pt>
                <c:pt idx="2">
                  <c:v>3.95</c:v>
                </c:pt>
                <c:pt idx="3">
                  <c:v>4.3499999999999996</c:v>
                </c:pt>
                <c:pt idx="4">
                  <c:v>5.7</c:v>
                </c:pt>
              </c:numCache>
            </c:numRef>
          </c:val>
          <c:extLst>
            <c:ext xmlns:c16="http://schemas.microsoft.com/office/drawing/2014/chart" uri="{C3380CC4-5D6E-409C-BE32-E72D297353CC}">
              <c16:uniqueId val="{00000000-67A6-4EEE-993A-8486185FD3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37.89</c:v>
                </c:pt>
                <c:pt idx="1">
                  <c:v>37.71</c:v>
                </c:pt>
                <c:pt idx="2">
                  <c:v>37.549999999999997</c:v>
                </c:pt>
                <c:pt idx="3">
                  <c:v>37.39</c:v>
                </c:pt>
                <c:pt idx="4">
                  <c:v>37.44</c:v>
                </c:pt>
              </c:numCache>
            </c:numRef>
          </c:val>
          <c:extLst>
            <c:ext xmlns:c16="http://schemas.microsoft.com/office/drawing/2014/chart" uri="{C3380CC4-5D6E-409C-BE32-E72D297353CC}">
              <c16:uniqueId val="{00000001-67A6-4EEE-993A-8486185FD3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0.28999999999999998</c:v>
                </c:pt>
                <c:pt idx="1">
                  <c:v>-0.04</c:v>
                </c:pt>
                <c:pt idx="2">
                  <c:v>0.68</c:v>
                </c:pt>
                <c:pt idx="3">
                  <c:v>0.55000000000000004</c:v>
                </c:pt>
                <c:pt idx="4">
                  <c:v>2.5499999999999998</c:v>
                </c:pt>
              </c:numCache>
            </c:numRef>
          </c:val>
          <c:smooth val="0"/>
          <c:extLst>
            <c:ext xmlns:c16="http://schemas.microsoft.com/office/drawing/2014/chart" uri="{C3380CC4-5D6E-409C-BE32-E72D297353CC}">
              <c16:uniqueId val="{00000002-67A6-4EEE-993A-8486185FD3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A4-48E3-A2D0-FC88564D58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A4-48E3-A2D0-FC88564D58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A4-48E3-A2D0-FC88564D5824}"/>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0.1</c:v>
                </c:pt>
                <c:pt idx="4">
                  <c:v>#N/A</c:v>
                </c:pt>
                <c:pt idx="5">
                  <c:v>0</c:v>
                </c:pt>
                <c:pt idx="6">
                  <c:v>#N/A</c:v>
                </c:pt>
                <c:pt idx="7">
                  <c:v>0.03</c:v>
                </c:pt>
                <c:pt idx="8">
                  <c:v>#N/A</c:v>
                </c:pt>
                <c:pt idx="9">
                  <c:v>0</c:v>
                </c:pt>
              </c:numCache>
            </c:numRef>
          </c:val>
          <c:extLst>
            <c:ext xmlns:c16="http://schemas.microsoft.com/office/drawing/2014/chart" uri="{C3380CC4-5D6E-409C-BE32-E72D297353CC}">
              <c16:uniqueId val="{00000003-59A4-48E3-A2D0-FC88564D582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0.13</c:v>
                </c:pt>
                <c:pt idx="4">
                  <c:v>#N/A</c:v>
                </c:pt>
                <c:pt idx="5">
                  <c:v>0.14000000000000001</c:v>
                </c:pt>
                <c:pt idx="6">
                  <c:v>#N/A</c:v>
                </c:pt>
                <c:pt idx="7">
                  <c:v>0.12</c:v>
                </c:pt>
                <c:pt idx="8">
                  <c:v>#N/A</c:v>
                </c:pt>
                <c:pt idx="9">
                  <c:v>0.13</c:v>
                </c:pt>
              </c:numCache>
            </c:numRef>
          </c:val>
          <c:extLst>
            <c:ext xmlns:c16="http://schemas.microsoft.com/office/drawing/2014/chart" uri="{C3380CC4-5D6E-409C-BE32-E72D297353CC}">
              <c16:uniqueId val="{00000004-59A4-48E3-A2D0-FC88564D582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1.85</c:v>
                </c:pt>
                <c:pt idx="2">
                  <c:v>#N/A</c:v>
                </c:pt>
                <c:pt idx="3">
                  <c:v>1.31</c:v>
                </c:pt>
                <c:pt idx="4">
                  <c:v>#N/A</c:v>
                </c:pt>
                <c:pt idx="5">
                  <c:v>1.1299999999999999</c:v>
                </c:pt>
                <c:pt idx="6">
                  <c:v>#N/A</c:v>
                </c:pt>
                <c:pt idx="7">
                  <c:v>0.55000000000000004</c:v>
                </c:pt>
                <c:pt idx="8">
                  <c:v>#N/A</c:v>
                </c:pt>
                <c:pt idx="9">
                  <c:v>1.33</c:v>
                </c:pt>
              </c:numCache>
            </c:numRef>
          </c:val>
          <c:extLst>
            <c:ext xmlns:c16="http://schemas.microsoft.com/office/drawing/2014/chart" uri="{C3380CC4-5D6E-409C-BE32-E72D297353CC}">
              <c16:uniqueId val="{00000005-59A4-48E3-A2D0-FC88564D582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0.61</c:v>
                </c:pt>
                <c:pt idx="2">
                  <c:v>#N/A</c:v>
                </c:pt>
                <c:pt idx="3">
                  <c:v>0.65</c:v>
                </c:pt>
                <c:pt idx="4">
                  <c:v>#N/A</c:v>
                </c:pt>
                <c:pt idx="5">
                  <c:v>4.1399999999999997</c:v>
                </c:pt>
                <c:pt idx="6">
                  <c:v>#N/A</c:v>
                </c:pt>
                <c:pt idx="7">
                  <c:v>2.0699999999999998</c:v>
                </c:pt>
                <c:pt idx="8">
                  <c:v>#N/A</c:v>
                </c:pt>
                <c:pt idx="9">
                  <c:v>1.85</c:v>
                </c:pt>
              </c:numCache>
            </c:numRef>
          </c:val>
          <c:extLst>
            <c:ext xmlns:c16="http://schemas.microsoft.com/office/drawing/2014/chart" uri="{C3380CC4-5D6E-409C-BE32-E72D297353CC}">
              <c16:uniqueId val="{00000006-59A4-48E3-A2D0-FC88564D5824}"/>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0.36</c:v>
                </c:pt>
                <c:pt idx="2">
                  <c:v>#N/A</c:v>
                </c:pt>
                <c:pt idx="3">
                  <c:v>0.92</c:v>
                </c:pt>
                <c:pt idx="4">
                  <c:v>#N/A</c:v>
                </c:pt>
                <c:pt idx="5">
                  <c:v>1.41</c:v>
                </c:pt>
                <c:pt idx="6">
                  <c:v>#N/A</c:v>
                </c:pt>
                <c:pt idx="7">
                  <c:v>2.61</c:v>
                </c:pt>
                <c:pt idx="8">
                  <c:v>#N/A</c:v>
                </c:pt>
                <c:pt idx="9">
                  <c:v>3.4</c:v>
                </c:pt>
              </c:numCache>
            </c:numRef>
          </c:val>
          <c:extLst>
            <c:ext xmlns:c16="http://schemas.microsoft.com/office/drawing/2014/chart" uri="{C3380CC4-5D6E-409C-BE32-E72D297353CC}">
              <c16:uniqueId val="{00000007-59A4-48E3-A2D0-FC88564D58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3.35</c:v>
                </c:pt>
                <c:pt idx="2">
                  <c:v>#N/A</c:v>
                </c:pt>
                <c:pt idx="3">
                  <c:v>3.29</c:v>
                </c:pt>
                <c:pt idx="4">
                  <c:v>#N/A</c:v>
                </c:pt>
                <c:pt idx="5">
                  <c:v>3.94</c:v>
                </c:pt>
                <c:pt idx="6">
                  <c:v>#N/A</c:v>
                </c:pt>
                <c:pt idx="7">
                  <c:v>4.3499999999999996</c:v>
                </c:pt>
                <c:pt idx="8">
                  <c:v>#N/A</c:v>
                </c:pt>
                <c:pt idx="9">
                  <c:v>5.7</c:v>
                </c:pt>
              </c:numCache>
            </c:numRef>
          </c:val>
          <c:extLst>
            <c:ext xmlns:c16="http://schemas.microsoft.com/office/drawing/2014/chart" uri="{C3380CC4-5D6E-409C-BE32-E72D297353CC}">
              <c16:uniqueId val="{00000008-59A4-48E3-A2D0-FC88564D58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6.51</c:v>
                </c:pt>
                <c:pt idx="2">
                  <c:v>#N/A</c:v>
                </c:pt>
                <c:pt idx="3">
                  <c:v>8.15</c:v>
                </c:pt>
                <c:pt idx="4">
                  <c:v>#N/A</c:v>
                </c:pt>
                <c:pt idx="5">
                  <c:v>7.44</c:v>
                </c:pt>
                <c:pt idx="6">
                  <c:v>#N/A</c:v>
                </c:pt>
                <c:pt idx="7">
                  <c:v>8.64</c:v>
                </c:pt>
                <c:pt idx="8">
                  <c:v>#N/A</c:v>
                </c:pt>
                <c:pt idx="9">
                  <c:v>9.08</c:v>
                </c:pt>
              </c:numCache>
            </c:numRef>
          </c:val>
          <c:extLst>
            <c:ext xmlns:c16="http://schemas.microsoft.com/office/drawing/2014/chart" uri="{C3380CC4-5D6E-409C-BE32-E72D297353CC}">
              <c16:uniqueId val="{00000009-59A4-48E3-A2D0-FC88564D58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650</c:v>
                </c:pt>
                <c:pt idx="5">
                  <c:v>644</c:v>
                </c:pt>
                <c:pt idx="8">
                  <c:v>654</c:v>
                </c:pt>
                <c:pt idx="11">
                  <c:v>652</c:v>
                </c:pt>
                <c:pt idx="14">
                  <c:v>637</c:v>
                </c:pt>
              </c:numCache>
            </c:numRef>
          </c:val>
          <c:extLst>
            <c:ext xmlns:c16="http://schemas.microsoft.com/office/drawing/2014/chart" uri="{C3380CC4-5D6E-409C-BE32-E72D297353CC}">
              <c16:uniqueId val="{00000000-7D78-42F6-85E3-EC7B58AEAF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78-42F6-85E3-EC7B58AEAF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7D78-42F6-85E3-EC7B58AEAF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50</c:v>
                </c:pt>
                <c:pt idx="6">
                  <c:v>37</c:v>
                </c:pt>
                <c:pt idx="9">
                  <c:v>48</c:v>
                </c:pt>
                <c:pt idx="12">
                  <c:v>58</c:v>
                </c:pt>
              </c:numCache>
            </c:numRef>
          </c:val>
          <c:extLst>
            <c:ext xmlns:c16="http://schemas.microsoft.com/office/drawing/2014/chart" uri="{C3380CC4-5D6E-409C-BE32-E72D297353CC}">
              <c16:uniqueId val="{00000003-7D78-42F6-85E3-EC7B58AEAF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441</c:v>
                </c:pt>
                <c:pt idx="3">
                  <c:v>444</c:v>
                </c:pt>
                <c:pt idx="6">
                  <c:v>355</c:v>
                </c:pt>
                <c:pt idx="9">
                  <c:v>361</c:v>
                </c:pt>
                <c:pt idx="12">
                  <c:v>383</c:v>
                </c:pt>
              </c:numCache>
            </c:numRef>
          </c:val>
          <c:extLst>
            <c:ext xmlns:c16="http://schemas.microsoft.com/office/drawing/2014/chart" uri="{C3380CC4-5D6E-409C-BE32-E72D297353CC}">
              <c16:uniqueId val="{00000004-7D78-42F6-85E3-EC7B58AEAF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78-42F6-85E3-EC7B58AEAF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78-42F6-85E3-EC7B58AEAF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426</c:v>
                </c:pt>
                <c:pt idx="3">
                  <c:v>479</c:v>
                </c:pt>
                <c:pt idx="6">
                  <c:v>477</c:v>
                </c:pt>
                <c:pt idx="9">
                  <c:v>473</c:v>
                </c:pt>
                <c:pt idx="12">
                  <c:v>487</c:v>
                </c:pt>
              </c:numCache>
            </c:numRef>
          </c:val>
          <c:extLst>
            <c:ext xmlns:c16="http://schemas.microsoft.com/office/drawing/2014/chart" uri="{C3380CC4-5D6E-409C-BE32-E72D297353CC}">
              <c16:uniqueId val="{00000007-7D78-42F6-85E3-EC7B58AEAF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273</c:v>
                </c:pt>
                <c:pt idx="2">
                  <c:v>#N/A</c:v>
                </c:pt>
                <c:pt idx="3">
                  <c:v>#N/A</c:v>
                </c:pt>
                <c:pt idx="4">
                  <c:v>338</c:v>
                </c:pt>
                <c:pt idx="5">
                  <c:v>#N/A</c:v>
                </c:pt>
                <c:pt idx="6">
                  <c:v>#N/A</c:v>
                </c:pt>
                <c:pt idx="7">
                  <c:v>224</c:v>
                </c:pt>
                <c:pt idx="8">
                  <c:v>#N/A</c:v>
                </c:pt>
                <c:pt idx="9">
                  <c:v>#N/A</c:v>
                </c:pt>
                <c:pt idx="10">
                  <c:v>239</c:v>
                </c:pt>
                <c:pt idx="11">
                  <c:v>#N/A</c:v>
                </c:pt>
                <c:pt idx="12">
                  <c:v>#N/A</c:v>
                </c:pt>
                <c:pt idx="13">
                  <c:v>300</c:v>
                </c:pt>
                <c:pt idx="14">
                  <c:v>#N/A</c:v>
                </c:pt>
              </c:numCache>
            </c:numRef>
          </c:val>
          <c:smooth val="0"/>
          <c:extLst>
            <c:ext xmlns:c16="http://schemas.microsoft.com/office/drawing/2014/chart" uri="{C3380CC4-5D6E-409C-BE32-E72D297353CC}">
              <c16:uniqueId val="{00000008-7D78-42F6-85E3-EC7B58AEAF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7650</c:v>
                </c:pt>
                <c:pt idx="5">
                  <c:v>7532</c:v>
                </c:pt>
                <c:pt idx="8">
                  <c:v>7474</c:v>
                </c:pt>
                <c:pt idx="11">
                  <c:v>7321</c:v>
                </c:pt>
                <c:pt idx="14">
                  <c:v>7202</c:v>
                </c:pt>
              </c:numCache>
            </c:numRef>
          </c:val>
          <c:extLst>
            <c:ext xmlns:c16="http://schemas.microsoft.com/office/drawing/2014/chart" uri="{C3380CC4-5D6E-409C-BE32-E72D297353CC}">
              <c16:uniqueId val="{00000000-DC80-44C9-B106-79C35130A5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80-44C9-B106-79C35130A5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4102</c:v>
                </c:pt>
                <c:pt idx="5">
                  <c:v>4349</c:v>
                </c:pt>
                <c:pt idx="8">
                  <c:v>4561</c:v>
                </c:pt>
                <c:pt idx="11">
                  <c:v>4827</c:v>
                </c:pt>
                <c:pt idx="14">
                  <c:v>5173</c:v>
                </c:pt>
              </c:numCache>
            </c:numRef>
          </c:val>
          <c:extLst>
            <c:ext xmlns:c16="http://schemas.microsoft.com/office/drawing/2014/chart" uri="{C3380CC4-5D6E-409C-BE32-E72D297353CC}">
              <c16:uniqueId val="{00000002-DC80-44C9-B106-79C35130A5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80-44C9-B106-79C35130A5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80-44C9-B106-79C35130A5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80-44C9-B106-79C35130A5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1081</c:v>
                </c:pt>
                <c:pt idx="3">
                  <c:v>1067</c:v>
                </c:pt>
                <c:pt idx="6">
                  <c:v>998</c:v>
                </c:pt>
                <c:pt idx="9">
                  <c:v>1015</c:v>
                </c:pt>
                <c:pt idx="12">
                  <c:v>999</c:v>
                </c:pt>
              </c:numCache>
            </c:numRef>
          </c:val>
          <c:extLst>
            <c:ext xmlns:c16="http://schemas.microsoft.com/office/drawing/2014/chart" uri="{C3380CC4-5D6E-409C-BE32-E72D297353CC}">
              <c16:uniqueId val="{00000006-DC80-44C9-B106-79C35130A5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217</c:v>
                </c:pt>
                <c:pt idx="3">
                  <c:v>194</c:v>
                </c:pt>
                <c:pt idx="6">
                  <c:v>375</c:v>
                </c:pt>
                <c:pt idx="9">
                  <c:v>396</c:v>
                </c:pt>
                <c:pt idx="12">
                  <c:v>393</c:v>
                </c:pt>
              </c:numCache>
            </c:numRef>
          </c:val>
          <c:extLst>
            <c:ext xmlns:c16="http://schemas.microsoft.com/office/drawing/2014/chart" uri="{C3380CC4-5D6E-409C-BE32-E72D297353CC}">
              <c16:uniqueId val="{00000007-DC80-44C9-B106-79C35130A5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4979</c:v>
                </c:pt>
                <c:pt idx="3">
                  <c:v>4788</c:v>
                </c:pt>
                <c:pt idx="6">
                  <c:v>4679</c:v>
                </c:pt>
                <c:pt idx="9">
                  <c:v>4012</c:v>
                </c:pt>
                <c:pt idx="12">
                  <c:v>3527</c:v>
                </c:pt>
              </c:numCache>
            </c:numRef>
          </c:val>
          <c:extLst>
            <c:ext xmlns:c16="http://schemas.microsoft.com/office/drawing/2014/chart" uri="{C3380CC4-5D6E-409C-BE32-E72D297353CC}">
              <c16:uniqueId val="{00000008-DC80-44C9-B106-79C35130A5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c:v>
                </c:pt>
                <c:pt idx="3">
                  <c:v>34</c:v>
                </c:pt>
                <c:pt idx="6">
                  <c:v>26</c:v>
                </c:pt>
                <c:pt idx="9">
                  <c:v>17</c:v>
                </c:pt>
                <c:pt idx="12">
                  <c:v>9</c:v>
                </c:pt>
              </c:numCache>
            </c:numRef>
          </c:val>
          <c:extLst>
            <c:ext xmlns:c16="http://schemas.microsoft.com/office/drawing/2014/chart" uri="{C3380CC4-5D6E-409C-BE32-E72D297353CC}">
              <c16:uniqueId val="{00000009-DC80-44C9-B106-79C35130A5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5254</c:v>
                </c:pt>
                <c:pt idx="3">
                  <c:v>5195</c:v>
                </c:pt>
                <c:pt idx="6">
                  <c:v>5160</c:v>
                </c:pt>
                <c:pt idx="9">
                  <c:v>5322</c:v>
                </c:pt>
                <c:pt idx="12">
                  <c:v>5553</c:v>
                </c:pt>
              </c:numCache>
            </c:numRef>
          </c:val>
          <c:extLst>
            <c:ext xmlns:c16="http://schemas.microsoft.com/office/drawing/2014/chart" uri="{C3380CC4-5D6E-409C-BE32-E72D297353CC}">
              <c16:uniqueId val="{0000000A-DC80-44C9-B106-79C35130A5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80-44C9-B106-79C35130A5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1712</c:v>
                </c:pt>
                <c:pt idx="1">
                  <c:v>1717</c:v>
                </c:pt>
                <c:pt idx="2">
                  <c:v>1768</c:v>
                </c:pt>
              </c:numCache>
            </c:numRef>
          </c:val>
          <c:extLst>
            <c:ext xmlns:c16="http://schemas.microsoft.com/office/drawing/2014/chart" uri="{C3380CC4-5D6E-409C-BE32-E72D297353CC}">
              <c16:uniqueId val="{00000000-70F7-4784-A150-7AE2FE0333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504</c:v>
                </c:pt>
                <c:pt idx="1">
                  <c:v>505</c:v>
                </c:pt>
                <c:pt idx="2">
                  <c:v>505</c:v>
                </c:pt>
              </c:numCache>
            </c:numRef>
          </c:val>
          <c:extLst>
            <c:ext xmlns:c16="http://schemas.microsoft.com/office/drawing/2014/chart" uri="{C3380CC4-5D6E-409C-BE32-E72D297353CC}">
              <c16:uniqueId val="{00000001-70F7-4784-A150-7AE2FE0333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1923</c:v>
                </c:pt>
                <c:pt idx="1">
                  <c:v>2112</c:v>
                </c:pt>
                <c:pt idx="2">
                  <c:v>2354</c:v>
                </c:pt>
              </c:numCache>
            </c:numRef>
          </c:val>
          <c:extLst>
            <c:ext xmlns:c16="http://schemas.microsoft.com/office/drawing/2014/chart" uri="{C3380CC4-5D6E-409C-BE32-E72D297353CC}">
              <c16:uniqueId val="{00000002-70F7-4784-A150-7AE2FE0333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公営企業債の元利償還金に対する繰入金が前年比で</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百万円の増であるが、これは、下水道事業費の増に伴うものである。</a:t>
          </a:r>
        </a:p>
        <a:p>
          <a:r>
            <a:rPr kumimoji="1" lang="ja-JP" altLang="en-US" sz="1400">
              <a:latin typeface="ＭＳ ゴシック" pitchFamily="49" charset="-128"/>
              <a:ea typeface="ＭＳ ゴシック" pitchFamily="49" charset="-128"/>
            </a:rPr>
            <a:t>　組合等地方債の元利償還金に対する負担金等は前年比で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百万円の増となった。可茂衛生施設利用組合の新火葬場建設分の増に伴うものである。</a:t>
          </a:r>
        </a:p>
        <a:p>
          <a:r>
            <a:rPr kumimoji="1" lang="ja-JP" altLang="en-US" sz="1400">
              <a:latin typeface="ＭＳ ゴシック" pitchFamily="49" charset="-128"/>
              <a:ea typeface="ＭＳ ゴシック" pitchFamily="49" charset="-128"/>
            </a:rPr>
            <a:t>引き続き、歳入歳出両面にわたる行財政改革に取り組み、節度とメリハリの利いた財政運営に努める。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〇将来負担額</a:t>
          </a:r>
        </a:p>
        <a:p>
          <a:r>
            <a:rPr kumimoji="1" lang="ja-JP" altLang="en-US" sz="1400">
              <a:latin typeface="ＭＳ ゴシック" pitchFamily="49" charset="-128"/>
              <a:ea typeface="ＭＳ ゴシック" pitchFamily="49" charset="-128"/>
            </a:rPr>
            <a:t>　一般会計の地方債現在高は令和元年度から実施している学校の空調設備整備事業や防災行政無線のデジタル化事業に充てる地方債の発行などにより増加した。また今後も新庁舎整備事業の進捗により借入は増加傾向となる見込みである。</a:t>
          </a:r>
        </a:p>
        <a:p>
          <a:r>
            <a:rPr kumimoji="1" lang="ja-JP" altLang="en-US" sz="1400">
              <a:latin typeface="ＭＳ ゴシック" pitchFamily="49" charset="-128"/>
              <a:ea typeface="ＭＳ ゴシック" pitchFamily="49" charset="-128"/>
            </a:rPr>
            <a:t>　公営企業債等繰入見込額は、下水道事業における地方債現在高が年々減少しており、これまでの減少傾向が継続していくものと思われる。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〇充当可能財源等</a:t>
          </a:r>
        </a:p>
        <a:p>
          <a:r>
            <a:rPr kumimoji="1" lang="ja-JP" altLang="en-US" sz="1400">
              <a:latin typeface="ＭＳ ゴシック" pitchFamily="49" charset="-128"/>
              <a:ea typeface="ＭＳ ゴシック" pitchFamily="49" charset="-128"/>
            </a:rPr>
            <a:t>　充当可能基金は、新庁舎等整備に向けて特定目的基金の積み立てを継続しており、基金残高は過去最大となっている。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岐阜県御嵩町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基金全体は増加傾向にあるが、これは新庁舎等整備事業に備え、特定目的基金の積み立てを継続していることによるものである。</a:t>
          </a:r>
        </a:p>
        <a:p>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新庁舎等整備事業の建設事業が本格化する将来に備え、必要な財源確保と将来負担の軽減のため庁舎整備基金への積立を継続していく。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財政調整基金は、新庁舎等整備に係る工事費等が通常予算に与える影響を緩和するため、引き続き現在と同水準を維持していく。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庁舎整備基金：庁舎の建設又は大規模な改修に必要な経費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福祉向上基金：社会福祉事業の実施に必要な経費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ふるさとみたけ応援基金：ふるさと納税を原資に基金積立し、子どもの健全育成、高齢福祉、文化財保護などの事業に活用するもの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庁舎整備基金：現在、新庁舎の建設に向けて準備を進めており、毎年定期的に基金を積み立てているため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福祉向上基金：児童館の建設に備え、基金の積み立てを行ったため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ふるさとみたけ応援基金：ふるさと納税による寄附金の伸びに伴い、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億円ほどを目標に積立を行うとともに、事業の進捗にあわせて、計画的に繰入をっていく。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福祉向上基金：中児童館建設に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千万円の事業費を見込んでおり、当該基金はその財源として事業費と同規模の積立額を目標として積立を行っていく。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ふるさとみたけ応援基金：当年度のふるさと納税で寄附いただいた相当額を、次年度の予算で最大限活用していくものとして繰入を行っていくことから、今後は、横ばい傾向となることを見込む。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前年と同水準で推移するように、決算剰余金の積み立てや取り崩しを行っている。令和２年度については、新型コロナウイルス感染症拡大の影響を受け、事業規模の縮小などを行ったことから決算余剰金が例年より多かったことから、積立額についても、前年度と比べ増となった。</a:t>
          </a:r>
        </a:p>
        <a:p>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新庁舎等整備事業などの進捗に応じて必要な範囲内で財政調整基金を取り崩し、大規模事業が与える通常予算上の影響を緩和していきたい。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また、突発的な情勢の変化等にも対応できるよう、適正な水準を検討し、一定金額の残高は維持していく。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今後の公債費の増に備え、５億円規模を維持している。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他市町村と比べて高い水準にあり、今後の取り扱いの方向性を検討していくものの、新庁舎等の整備による公債費増が見込まれるため、庁舎整備後に備えたあるべき水準も併せ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18,133
17,501
56.69
13,500,125
13,103,616
269,290
4,723,203
5,552,810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財政力指数は、概ね同水準を維持しており、財政力基盤は比較的安定している。類似団体平均より</a:t>
          </a:r>
          <a:r>
            <a:rPr kumimoji="1" lang="en-US" altLang="ja-JP" sz="1300">
              <a:latin typeface="ＭＳ Ｐゴシック" panose="020B0600070205080204" pitchFamily="50" charset="-128"/>
              <a:ea typeface="ＭＳ Ｐゴシック" panose="020B0600070205080204" pitchFamily="50" charset="-128"/>
            </a:rPr>
            <a:t>0.15pt</a:t>
          </a:r>
          <a:r>
            <a:rPr kumimoji="1" lang="ja-JP" altLang="en-US" sz="1300">
              <a:latin typeface="ＭＳ Ｐゴシック" panose="020B0600070205080204" pitchFamily="50" charset="-128"/>
              <a:ea typeface="ＭＳ Ｐゴシック" panose="020B0600070205080204" pitchFamily="50" charset="-128"/>
            </a:rPr>
            <a:t>上回っているが、町内の工業団地企業の設備投資の増加による固定資産税の増収などに期待し、安定的な歳入の確保に努めたい。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41728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経常収支比率は前年比で＋</a:t>
          </a:r>
          <a:r>
            <a:rPr kumimoji="1" lang="en-US" altLang="ja-JP" sz="1300">
              <a:latin typeface="ＭＳ Ｐゴシック" panose="020B0600070205080204" pitchFamily="50" charset="-128"/>
              <a:ea typeface="ＭＳ Ｐゴシック" panose="020B0600070205080204" pitchFamily="50" charset="-128"/>
            </a:rPr>
            <a:t>0.6pt</a:t>
          </a:r>
          <a:r>
            <a:rPr kumimoji="1" lang="ja-JP" altLang="en-US" sz="1300">
              <a:latin typeface="ＭＳ Ｐゴシック" panose="020B0600070205080204" pitchFamily="50" charset="-128"/>
              <a:ea typeface="ＭＳ Ｐゴシック" panose="020B0600070205080204" pitchFamily="50" charset="-128"/>
            </a:rPr>
            <a:t>となった。歳入の経常一般財源では、地方交付税や地方消費税交付金の増などにより、経常一般財源の総額は前年と比較して増となった。</a:t>
          </a:r>
        </a:p>
        <a:p>
          <a:r>
            <a:rPr kumimoji="1" lang="ja-JP" altLang="en-US" sz="1300">
              <a:latin typeface="ＭＳ Ｐゴシック" panose="020B0600070205080204" pitchFamily="50" charset="-128"/>
              <a:ea typeface="ＭＳ Ｐゴシック" panose="020B0600070205080204" pitchFamily="50" charset="-128"/>
            </a:rPr>
            <a:t>　歳出では、人件費のほか、扶助費、繰出金が増となった。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63</xdr:row>
      <xdr:rowOff>152908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2530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123952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9982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97282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9982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64</xdr:row>
      <xdr:rowOff>97282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9017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59453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18,133</a:t>
          </a:r>
          <a:r>
            <a:rPr kumimoji="1" lang="ja-JP" altLang="en-US" sz="1300">
              <a:latin typeface="ＭＳ Ｐゴシック" panose="020B0600070205080204" pitchFamily="50" charset="-128"/>
              <a:ea typeface="ＭＳ Ｐゴシック" panose="020B0600070205080204" pitchFamily="50" charset="-128"/>
            </a:rPr>
            <a:t>人であり、類似団体のうち、本町は比較的人口が多い自治体に位置づけられる。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住民一人当たりのコストに換算すると、類似団体の中では人口が多いことにより、全体的には数値が類似団体平均を下回る傾向が強い。</a:t>
          </a:r>
        </a:p>
        <a:p>
          <a:r>
            <a:rPr kumimoji="1" lang="ja-JP" altLang="en-US" sz="1300">
              <a:latin typeface="ＭＳ Ｐゴシック" panose="020B0600070205080204" pitchFamily="50" charset="-128"/>
              <a:ea typeface="ＭＳ Ｐゴシック" panose="020B0600070205080204" pitchFamily="50" charset="-128"/>
            </a:rPr>
            <a:t>　特に、人件費は、民営化や民間委託等により組織のスリム化を図ってきたため、類似団体より少ない職員数で行政運営を行っていることから、類似団体のなかでも少ない決算額となった。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43680</xdr:rowOff>
    </xdr:from>
    <xdr:to>
      <xdr:col>23</xdr:col>
      <xdr:colOff>133350</xdr:colOff>
      <xdr:row>81</xdr:row>
      <xdr:rowOff>150616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31130"/>
          <a:ext cx="838200" cy="10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38291</xdr:rowOff>
    </xdr:from>
    <xdr:to>
      <xdr:col>19</xdr:col>
      <xdr:colOff>133350</xdr:colOff>
      <xdr:row>81</xdr:row>
      <xdr:rowOff>43680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25741"/>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38291</xdr:rowOff>
    </xdr:from>
    <xdr:to>
      <xdr:col>15</xdr:col>
      <xdr:colOff>82550</xdr:colOff>
      <xdr:row>81</xdr:row>
      <xdr:rowOff>52946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25741"/>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52946</xdr:rowOff>
    </xdr:from>
    <xdr:to>
      <xdr:col>11</xdr:col>
      <xdr:colOff>31750</xdr:colOff>
      <xdr:row>81</xdr:row>
      <xdr:rowOff>93315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40396"/>
          <a:ext cx="889000" cy="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99816</xdr:rowOff>
    </xdr:from>
    <xdr:to>
      <xdr:col>23</xdr:col>
      <xdr:colOff>184150</xdr:colOff>
      <xdr:row>82</xdr:row>
      <xdr:rowOff>29966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21093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0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164330</xdr:rowOff>
    </xdr:from>
    <xdr:to>
      <xdr:col>19</xdr:col>
      <xdr:colOff>184150</xdr:colOff>
      <xdr:row>81</xdr:row>
      <xdr:rowOff>94480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104657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4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158941</xdr:rowOff>
    </xdr:from>
    <xdr:to>
      <xdr:col>15</xdr:col>
      <xdr:colOff>133350</xdr:colOff>
      <xdr:row>81</xdr:row>
      <xdr:rowOff>89091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99268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2146</xdr:rowOff>
    </xdr:from>
    <xdr:to>
      <xdr:col>11</xdr:col>
      <xdr:colOff>82550</xdr:colOff>
      <xdr:row>81</xdr:row>
      <xdr:rowOff>103746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113923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5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42515</xdr:rowOff>
    </xdr:from>
    <xdr:to>
      <xdr:col>7</xdr:col>
      <xdr:colOff>31750</xdr:colOff>
      <xdr:row>81</xdr:row>
      <xdr:rowOff>144115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154292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ラスパイレス指数は、経験年数階層の変動などにより、</a:t>
          </a:r>
          <a:r>
            <a:rPr kumimoji="1" lang="en-US" altLang="ja-JP" sz="1300">
              <a:latin typeface="ＭＳ Ｐゴシック" panose="020B0600070205080204" pitchFamily="50" charset="-128"/>
              <a:ea typeface="ＭＳ Ｐゴシック" panose="020B0600070205080204" pitchFamily="50" charset="-128"/>
            </a:rPr>
            <a:t>0.1pt</a:t>
          </a:r>
          <a:r>
            <a:rPr kumimoji="1" lang="ja-JP" altLang="en-US" sz="1300">
              <a:latin typeface="ＭＳ Ｐゴシック" panose="020B0600070205080204" pitchFamily="50" charset="-128"/>
              <a:ea typeface="ＭＳ Ｐゴシック" panose="020B0600070205080204" pitchFamily="50" charset="-128"/>
            </a:rPr>
            <a:t>前年より高い数値となった。</a:t>
          </a:r>
        </a:p>
        <a:p>
          <a:r>
            <a:rPr kumimoji="1" lang="ja-JP" altLang="en-US" sz="1300">
              <a:latin typeface="ＭＳ Ｐゴシック" panose="020B0600070205080204" pitchFamily="50" charset="-128"/>
              <a:ea typeface="ＭＳ Ｐゴシック" panose="020B0600070205080204" pitchFamily="50" charset="-128"/>
            </a:rPr>
            <a:t>　一定の都市区域で勤務する国家公務員や地方公務員などで、本給に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％の割合で加算支給される地域手当を除外した国家公務員の給料を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とすると、本町職員の給料は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の水準にあり、国の基準より低い水準の給料月額の支給を行っている。</a:t>
          </a:r>
        </a:p>
        <a:p>
          <a:r>
            <a:rPr kumimoji="1" lang="ja-JP" altLang="en-US" sz="1300">
              <a:latin typeface="ＭＳ Ｐゴシック" panose="020B0600070205080204" pitchFamily="50" charset="-128"/>
              <a:ea typeface="ＭＳ Ｐゴシック" panose="020B0600070205080204" pitchFamily="50" charset="-128"/>
            </a:rPr>
            <a:t>　人事院勧告等に準拠し、今後も給与の適正化に努めていく。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170543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9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014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町全体の職員については、平成８年度の</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人をピークに大きく減少傾向にある。これまでは、保育園の民営化や学校給食センター・</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海洋センターの一部業務委託のほか、指定管理者の活用による組織全体のスリム化を図ることにより、職員数の抑制を図ってきたところである。</a:t>
          </a:r>
        </a:p>
        <a:p>
          <a:r>
            <a:rPr kumimoji="1" lang="ja-JP" altLang="en-US" sz="1300">
              <a:latin typeface="ＭＳ Ｐゴシック" panose="020B0600070205080204" pitchFamily="50" charset="-128"/>
              <a:ea typeface="ＭＳ Ｐゴシック" panose="020B0600070205080204" pitchFamily="50" charset="-128"/>
            </a:rPr>
            <a:t>　結果、普通会計ベースでは、類似団体平均と比較して</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人少ない職員数で行政運営を行っているが、増加かつ多様化する行政需要に対して着実に対応できる体制整備に向け、適正な職員数を維持・確保していく。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98319</xdr:rowOff>
    </xdr:from>
    <xdr:to>
      <xdr:col>81</xdr:col>
      <xdr:colOff>44450</xdr:colOff>
      <xdr:row>59</xdr:row>
      <xdr:rowOff>126471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13869"/>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126471</xdr:rowOff>
    </xdr:from>
    <xdr:to>
      <xdr:col>77</xdr:col>
      <xdr:colOff>44450</xdr:colOff>
      <xdr:row>59</xdr:row>
      <xdr:rowOff>146579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420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140546</xdr:rowOff>
    </xdr:from>
    <xdr:to>
      <xdr:col>72</xdr:col>
      <xdr:colOff>203200</xdr:colOff>
      <xdr:row>59</xdr:row>
      <xdr:rowOff>146579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56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59</xdr:row>
      <xdr:rowOff>146579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56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47519</xdr:rowOff>
    </xdr:from>
    <xdr:to>
      <xdr:col>81</xdr:col>
      <xdr:colOff>95250</xdr:colOff>
      <xdr:row>59</xdr:row>
      <xdr:rowOff>149119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140246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75671</xdr:rowOff>
    </xdr:from>
    <xdr:to>
      <xdr:col>77</xdr:col>
      <xdr:colOff>95250</xdr:colOff>
      <xdr:row>60</xdr:row>
      <xdr:rowOff>5821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6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95779</xdr:rowOff>
    </xdr:from>
    <xdr:to>
      <xdr:col>73</xdr:col>
      <xdr:colOff>44450</xdr:colOff>
      <xdr:row>60</xdr:row>
      <xdr:rowOff>25929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36106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95779</xdr:rowOff>
    </xdr:from>
    <xdr:to>
      <xdr:col>64</xdr:col>
      <xdr:colOff>152400</xdr:colOff>
      <xdr:row>60</xdr:row>
      <xdr:rowOff>25929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36106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これまでに発行した地方債の元利償還金の増、公営企業に対する負担金・補助金の増、一部事務組合の新火葬場整備に伴う負担金の増などにより、単年度の実質公債費比率は、前年度より増となったが、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となり減少となった。</a:t>
          </a:r>
        </a:p>
        <a:p>
          <a:r>
            <a:rPr kumimoji="1" lang="ja-JP" altLang="en-US" sz="1300">
              <a:latin typeface="ＭＳ Ｐゴシック" panose="020B0600070205080204" pitchFamily="50" charset="-128"/>
              <a:ea typeface="ＭＳ Ｐゴシック" panose="020B0600070205080204" pitchFamily="50" charset="-128"/>
            </a:rPr>
            <a:t>　しかし、新庁舎の建設や伏見小学校の大規模改造に地方債を充てる予定があり、今後はこの比率は増加していく見込みである。有利な地方債の選択と、地方債の発行抑制に努めていく。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59436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8691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88392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174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127000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127000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等整備のため庁舎整備基金を継続的に積立していることや、大規模事業を控え、新たな投資的経費を抑制し、地方債の発行を控えてしていること、また、地方債を発行する場合にも交付税算入率の高い地方債を選択していることなどにより、将来負担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年度以降「－」で推移している。</a:t>
          </a:r>
        </a:p>
        <a:p>
          <a:r>
            <a:rPr kumimoji="1" lang="ja-JP" altLang="en-US" sz="1300">
              <a:latin typeface="ＭＳ Ｐゴシック" panose="020B0600070205080204" pitchFamily="50" charset="-128"/>
              <a:ea typeface="ＭＳ Ｐゴシック" panose="020B0600070205080204" pitchFamily="50" charset="-128"/>
            </a:rPr>
            <a:t>　しかし、新庁舎等整備が本格化すると、積み立てた基金を一度に繰り入れる可能性があり、将来的には、この比率は増加に転じる見込みである。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18,133
17,501
56.69
13,500,125
13,103,616
269,290
4,723,203
5,552,810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人件費は、類似団体平均よりも低位で推移してきたが、会計年度任用職員制度に伴い、フルタイム会計年度任用職員分が物件費から人件費への振り替えしたことにより類似団体平均より</a:t>
          </a:r>
          <a:r>
            <a:rPr kumimoji="1" lang="en-US" altLang="ja-JP" sz="1300">
              <a:latin typeface="ＭＳ Ｐゴシック" panose="020B0600070205080204" pitchFamily="50" charset="-128"/>
              <a:ea typeface="ＭＳ Ｐゴシック" panose="020B0600070205080204" pitchFamily="50" charset="-128"/>
            </a:rPr>
            <a:t>1.6pt</a:t>
          </a:r>
          <a:r>
            <a:rPr kumimoji="1" lang="ja-JP" altLang="en-US" sz="1300">
              <a:latin typeface="ＭＳ Ｐゴシック" panose="020B0600070205080204" pitchFamily="50" charset="-128"/>
              <a:ea typeface="ＭＳ Ｐゴシック" panose="020B0600070205080204" pitchFamily="50" charset="-128"/>
            </a:rPr>
            <a:t>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増加かつ多様化する行政需要に対して着実に対応できる体制整備に向け、民間委託、指定管理など行財政改革への取り組みを通じて、人件費の削減に努めていく。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07760"/>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年度より会計年度任用職員制度に伴いフルタイムの会計年度任用職員（保育士）が人件費に振り替えられたことにより、</a:t>
          </a:r>
          <a:r>
            <a:rPr kumimoji="1" lang="en-US" altLang="ja-JP" sz="1300">
              <a:latin typeface="ＭＳ Ｐゴシック" panose="020B0600070205080204" pitchFamily="50" charset="-128"/>
              <a:ea typeface="ＭＳ Ｐゴシック" panose="020B0600070205080204" pitchFamily="50" charset="-128"/>
            </a:rPr>
            <a:t>2.0pt</a:t>
          </a:r>
          <a:r>
            <a:rPr kumimoji="1" lang="ja-JP" altLang="en-US" sz="1300">
              <a:latin typeface="ＭＳ Ｐゴシック" panose="020B0600070205080204" pitchFamily="50" charset="-128"/>
              <a:ea typeface="ＭＳ Ｐゴシック" panose="020B0600070205080204" pitchFamily="50" charset="-128"/>
            </a:rPr>
            <a:t>の減となった。また、令和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年度より中保育園を指定管理者制度により運営しており、今後保育の質の向上のほか、民間の活力によるコスト削減効果を期待しているところである。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162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6350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7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6350</xdr:rowOff>
    </xdr:from>
    <xdr:to>
      <xdr:col>73</xdr:col>
      <xdr:colOff>180975</xdr:colOff>
      <xdr:row>17</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21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127000</xdr:rowOff>
    </xdr:from>
    <xdr:to>
      <xdr:col>74</xdr:col>
      <xdr:colOff>31750</xdr:colOff>
      <xdr:row>17</xdr:row>
      <xdr:rowOff>57150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41927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特に老人福祉費や社会福祉費に係る決算額が類似団体平均より多く、なかでも老人ホーム措置費、義務教育就学児などの医療費助成や町単独の障害者助成事業などにより決算額が多いものとなっている。</a:t>
          </a:r>
        </a:p>
        <a:p>
          <a:r>
            <a:rPr kumimoji="1" lang="ja-JP" altLang="en-US" sz="1300">
              <a:latin typeface="ＭＳ Ｐゴシック" panose="020B0600070205080204" pitchFamily="50" charset="-128"/>
              <a:ea typeface="ＭＳ Ｐゴシック" panose="020B0600070205080204" pitchFamily="50" charset="-128"/>
            </a:rPr>
            <a:t>　今後、老人ホームの入所審査の適正化や町単独の各種手当の見直しを進めていくことで、財政負担の軽減を図っていく。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61</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3759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50800</xdr:rowOff>
    </xdr:from>
    <xdr:to>
      <xdr:col>19</xdr:col>
      <xdr:colOff>187325</xdr:colOff>
      <xdr:row>61</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509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61</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375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69850</xdr:rowOff>
    </xdr:from>
    <xdr:to>
      <xdr:col>11</xdr:col>
      <xdr:colOff>9525</xdr:colOff>
      <xdr:row>60</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356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0</xdr:rowOff>
    </xdr:from>
    <xdr:to>
      <xdr:col>20</xdr:col>
      <xdr:colOff>38100</xdr:colOff>
      <xdr:row>61</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76200</xdr:rowOff>
    </xdr:from>
    <xdr:to>
      <xdr:col>15</xdr:col>
      <xdr:colOff>149225</xdr:colOff>
      <xdr:row>62</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6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主に繰出金については、下水道事業に対する繰出金が多く、これは、平成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年以降に集中的に行った下水道整備事業に充てた多額の地方債の償還が継続していることによるものである。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過去に整備した下水道事業の償還終了分の影響により、</a:t>
          </a:r>
          <a:r>
            <a:rPr kumimoji="1" lang="en-US" altLang="ja-JP" sz="1300">
              <a:latin typeface="ＭＳ Ｐゴシック" panose="020B0600070205080204" pitchFamily="50" charset="-128"/>
              <a:ea typeface="ＭＳ Ｐゴシック" panose="020B0600070205080204" pitchFamily="50" charset="-128"/>
            </a:rPr>
            <a:t>0.3pt</a:t>
          </a:r>
          <a:r>
            <a:rPr kumimoji="1" lang="ja-JP" altLang="en-US" sz="1300">
              <a:latin typeface="ＭＳ Ｐゴシック" panose="020B0600070205080204" pitchFamily="50" charset="-128"/>
              <a:ea typeface="ＭＳ Ｐゴシック" panose="020B0600070205080204" pitchFamily="50" charset="-128"/>
            </a:rPr>
            <a:t>改善された。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59</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501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60</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147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73660</xdr:rowOff>
    </xdr:from>
    <xdr:to>
      <xdr:col>69</xdr:col>
      <xdr:colOff>92075</xdr:colOff>
      <xdr:row>60</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36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22860</xdr:rowOff>
    </xdr:from>
    <xdr:to>
      <xdr:col>65</xdr:col>
      <xdr:colOff>53975</xdr:colOff>
      <xdr:row>60</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補助費については、経常経費を充てる補助費のうち、およそ４分の３を、消防やごみ処理など住民生活に必要な業務を行う一部事務組合への負担金が占めている。</a:t>
          </a:r>
        </a:p>
        <a:p>
          <a:r>
            <a:rPr kumimoji="1" lang="ja-JP" altLang="en-US" sz="1300">
              <a:latin typeface="ＭＳ Ｐゴシック" panose="020B0600070205080204" pitchFamily="50" charset="-128"/>
              <a:ea typeface="ＭＳ Ｐゴシック" panose="020B0600070205080204" pitchFamily="50" charset="-128"/>
            </a:rPr>
            <a:t>　前年とほぼ横ばいとなっているのは、新型コロナウイルス感染症拡大に伴う特別定額給付金やコロナ対策に係る各種補助事業を実施したことによるものである。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67564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5460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38</xdr:row>
      <xdr:rowOff>67564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2604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0717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防災行政無線のデジタル化や防災・減災に係る事業の実施に対し、地方債を発行していることから、</a:t>
          </a:r>
          <a:r>
            <a:rPr kumimoji="1" lang="en-US" altLang="ja-JP" sz="1300">
              <a:latin typeface="ＭＳ Ｐゴシック" panose="020B0600070205080204" pitchFamily="50" charset="-128"/>
              <a:ea typeface="ＭＳ Ｐゴシック" panose="020B0600070205080204" pitchFamily="50" charset="-128"/>
            </a:rPr>
            <a:t>0.1pt</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類似団体と比較すると、地方債現在高が少ないことにより公債費も低位で推移している。しかし、今後新庁舎事業が進むため、公債費は増加傾向になると見込んでいる。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7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46990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75</xdr:row>
      <xdr:rowOff>46990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821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公債費以外では、特に扶助費が類似平均団体との乖離が大きく、その他（繰出金）が類似団体平均を上回っているため、公債費以外の数値は、類似団体平均を上回っている。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前年より数値が</a:t>
          </a:r>
          <a:r>
            <a:rPr kumimoji="1" lang="en-US" altLang="ja-JP" sz="1300">
              <a:latin typeface="ＭＳ Ｐゴシック" panose="020B0600070205080204" pitchFamily="50" charset="-128"/>
              <a:ea typeface="ＭＳ Ｐゴシック" panose="020B0600070205080204" pitchFamily="50" charset="-128"/>
            </a:rPr>
            <a:t>0.5pt</a:t>
          </a:r>
          <a:r>
            <a:rPr kumimoji="1" lang="ja-JP" altLang="en-US" sz="1300">
              <a:latin typeface="ＭＳ Ｐゴシック" panose="020B0600070205080204" pitchFamily="50" charset="-128"/>
              <a:ea typeface="ＭＳ Ｐゴシック" panose="020B0600070205080204" pitchFamily="50" charset="-128"/>
            </a:rPr>
            <a:t>増したのは、補助金の増によるものである。一方で下水道事業への繰出金については、平成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年以降に発行した地方債の償還が、令和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年以降に償還終了を順次迎えるため、将来的には減額となっていく見通しである。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53848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040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30987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806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78</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806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080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131403</xdr:rowOff>
    </xdr:from>
    <xdr:to>
      <xdr:col>29</xdr:col>
      <xdr:colOff>127000</xdr:colOff>
      <xdr:row>19</xdr:row>
      <xdr:rowOff>49058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5128"/>
          <a:ext cx="647700" cy="8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25921</xdr:rowOff>
    </xdr:from>
    <xdr:to>
      <xdr:col>26</xdr:col>
      <xdr:colOff>50800</xdr:colOff>
      <xdr:row>19</xdr:row>
      <xdr:rowOff>49058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31096"/>
          <a:ext cx="698500" cy="2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135502</xdr:rowOff>
    </xdr:from>
    <xdr:to>
      <xdr:col>22</xdr:col>
      <xdr:colOff>114300</xdr:colOff>
      <xdr:row>19</xdr:row>
      <xdr:rowOff>25921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69227"/>
          <a:ext cx="698500" cy="6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135502</xdr:rowOff>
    </xdr:from>
    <xdr:to>
      <xdr:col>18</xdr:col>
      <xdr:colOff>177800</xdr:colOff>
      <xdr:row>18</xdr:row>
      <xdr:rowOff>138800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9227"/>
          <a:ext cx="698500" cy="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80603</xdr:rowOff>
    </xdr:from>
    <xdr:to>
      <xdr:col>29</xdr:col>
      <xdr:colOff>177800</xdr:colOff>
      <xdr:row>19</xdr:row>
      <xdr:rowOff>10753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52680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169708</xdr:rowOff>
    </xdr:from>
    <xdr:to>
      <xdr:col>26</xdr:col>
      <xdr:colOff>101600</xdr:colOff>
      <xdr:row>19</xdr:row>
      <xdr:rowOff>99858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84635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9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146571</xdr:rowOff>
    </xdr:from>
    <xdr:to>
      <xdr:col>22</xdr:col>
      <xdr:colOff>165100</xdr:colOff>
      <xdr:row>19</xdr:row>
      <xdr:rowOff>76721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61498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84702</xdr:rowOff>
    </xdr:from>
    <xdr:to>
      <xdr:col>19</xdr:col>
      <xdr:colOff>38100</xdr:colOff>
      <xdr:row>19</xdr:row>
      <xdr:rowOff>14852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171079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88000</xdr:rowOff>
    </xdr:from>
    <xdr:to>
      <xdr:col>15</xdr:col>
      <xdr:colOff>101600</xdr:colOff>
      <xdr:row>19</xdr:row>
      <xdr:rowOff>18150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149014</xdr:rowOff>
    </xdr:from>
    <xdr:to>
      <xdr:col>29</xdr:col>
      <xdr:colOff>127000</xdr:colOff>
      <xdr:row>37</xdr:row>
      <xdr:rowOff>56752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02264"/>
          <a:ext cx="647700" cy="7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56752</xdr:rowOff>
    </xdr:from>
    <xdr:to>
      <xdr:col>26</xdr:col>
      <xdr:colOff>50800</xdr:colOff>
      <xdr:row>37</xdr:row>
      <xdr:rowOff>76388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81452"/>
          <a:ext cx="698500" cy="19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108529</xdr:rowOff>
    </xdr:from>
    <xdr:to>
      <xdr:col>22</xdr:col>
      <xdr:colOff>114300</xdr:colOff>
      <xdr:row>37</xdr:row>
      <xdr:rowOff>76388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61779"/>
          <a:ext cx="698500" cy="13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108529</xdr:rowOff>
    </xdr:from>
    <xdr:to>
      <xdr:col>18</xdr:col>
      <xdr:colOff>177800</xdr:colOff>
      <xdr:row>37</xdr:row>
      <xdr:rowOff>18941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61779"/>
          <a:ext cx="698500" cy="8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98214</xdr:rowOff>
    </xdr:from>
    <xdr:to>
      <xdr:col>29</xdr:col>
      <xdr:colOff>177800</xdr:colOff>
      <xdr:row>37</xdr:row>
      <xdr:rowOff>28364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70291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5952</xdr:rowOff>
    </xdr:from>
    <xdr:to>
      <xdr:col>26</xdr:col>
      <xdr:colOff>101600</xdr:colOff>
      <xdr:row>37</xdr:row>
      <xdr:rowOff>107552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0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92329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1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25588</xdr:rowOff>
    </xdr:from>
    <xdr:to>
      <xdr:col>22</xdr:col>
      <xdr:colOff>165100</xdr:colOff>
      <xdr:row>37</xdr:row>
      <xdr:rowOff>127188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0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111965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57729</xdr:rowOff>
    </xdr:from>
    <xdr:to>
      <xdr:col>19</xdr:col>
      <xdr:colOff>38100</xdr:colOff>
      <xdr:row>36</xdr:row>
      <xdr:rowOff>159329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144106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9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139591</xdr:rowOff>
    </xdr:from>
    <xdr:to>
      <xdr:col>15</xdr:col>
      <xdr:colOff>101600</xdr:colOff>
      <xdr:row>37</xdr:row>
      <xdr:rowOff>69741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54518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18,133
17,501
56.69
13,500,125
13,103,616
269,290
4,723,203
5,552,810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56767</xdr:rowOff>
    </xdr:from>
    <xdr:to>
      <xdr:col>24</xdr:col>
      <xdr:colOff>63500</xdr:colOff>
      <xdr:row>39</xdr:row>
      <xdr:rowOff>113868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71867"/>
          <a:ext cx="838200" cy="2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113868</xdr:rowOff>
    </xdr:from>
    <xdr:to>
      <xdr:col>19</xdr:col>
      <xdr:colOff>177800</xdr:colOff>
      <xdr:row>39</xdr:row>
      <xdr:rowOff>114799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800418"/>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97393</xdr:rowOff>
    </xdr:from>
    <xdr:to>
      <xdr:col>15</xdr:col>
      <xdr:colOff>50800</xdr:colOff>
      <xdr:row>39</xdr:row>
      <xdr:rowOff>114799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83943"/>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97393</xdr:rowOff>
    </xdr:from>
    <xdr:to>
      <xdr:col>10</xdr:col>
      <xdr:colOff>114300</xdr:colOff>
      <xdr:row>39</xdr:row>
      <xdr:rowOff>137006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83943"/>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5967</xdr:rowOff>
    </xdr:from>
    <xdr:to>
      <xdr:col>24</xdr:col>
      <xdr:colOff>114300</xdr:colOff>
      <xdr:row>38</xdr:row>
      <xdr:rowOff>107567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2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155844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9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63068</xdr:rowOff>
    </xdr:from>
    <xdr:to>
      <xdr:col>20</xdr:col>
      <xdr:colOff>38100</xdr:colOff>
      <xdr:row>39</xdr:row>
      <xdr:rowOff>164668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155795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63999</xdr:rowOff>
    </xdr:from>
    <xdr:to>
      <xdr:col>15</xdr:col>
      <xdr:colOff>101600</xdr:colOff>
      <xdr:row>39</xdr:row>
      <xdr:rowOff>165599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156726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4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46593</xdr:rowOff>
    </xdr:from>
    <xdr:to>
      <xdr:col>10</xdr:col>
      <xdr:colOff>165100</xdr:colOff>
      <xdr:row>39</xdr:row>
      <xdr:rowOff>148193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139320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86206</xdr:rowOff>
    </xdr:from>
    <xdr:to>
      <xdr:col>6</xdr:col>
      <xdr:colOff>38100</xdr:colOff>
      <xdr:row>40</xdr:row>
      <xdr:rowOff>16356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7483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37653</xdr:rowOff>
    </xdr:from>
    <xdr:to>
      <xdr:col>24</xdr:col>
      <xdr:colOff>63500</xdr:colOff>
      <xdr:row>59</xdr:row>
      <xdr:rowOff>64140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153203"/>
          <a:ext cx="838200" cy="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37653</xdr:rowOff>
    </xdr:from>
    <xdr:to>
      <xdr:col>19</xdr:col>
      <xdr:colOff>177800</xdr:colOff>
      <xdr:row>59</xdr:row>
      <xdr:rowOff>38095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53203"/>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14900</xdr:rowOff>
    </xdr:from>
    <xdr:to>
      <xdr:col>15</xdr:col>
      <xdr:colOff>50800</xdr:colOff>
      <xdr:row>59</xdr:row>
      <xdr:rowOff>38095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30450"/>
          <a:ext cx="889000" cy="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51213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104343</xdr:rowOff>
    </xdr:from>
    <xdr:to>
      <xdr:col>10</xdr:col>
      <xdr:colOff>114300</xdr:colOff>
      <xdr:row>59</xdr:row>
      <xdr:rowOff>14900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48443"/>
          <a:ext cx="889000" cy="8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13340</xdr:rowOff>
    </xdr:from>
    <xdr:to>
      <xdr:col>24</xdr:col>
      <xdr:colOff>114300</xdr:colOff>
      <xdr:row>59</xdr:row>
      <xdr:rowOff>114940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1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99717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1004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158303</xdr:rowOff>
    </xdr:from>
    <xdr:to>
      <xdr:col>20</xdr:col>
      <xdr:colOff>38100</xdr:colOff>
      <xdr:row>59</xdr:row>
      <xdr:rowOff>88453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1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79580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158745</xdr:rowOff>
    </xdr:from>
    <xdr:to>
      <xdr:col>15</xdr:col>
      <xdr:colOff>101600</xdr:colOff>
      <xdr:row>59</xdr:row>
      <xdr:rowOff>88895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80022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135550</xdr:rowOff>
    </xdr:from>
    <xdr:to>
      <xdr:col>10</xdr:col>
      <xdr:colOff>165100</xdr:colOff>
      <xdr:row>59</xdr:row>
      <xdr:rowOff>65700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56827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53543</xdr:rowOff>
    </xdr:from>
    <xdr:to>
      <xdr:col>6</xdr:col>
      <xdr:colOff>38100</xdr:colOff>
      <xdr:row>58</xdr:row>
      <xdr:rowOff>155143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146270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156730</xdr:rowOff>
    </xdr:from>
    <xdr:to>
      <xdr:col>24</xdr:col>
      <xdr:colOff>63500</xdr:colOff>
      <xdr:row>78</xdr:row>
      <xdr:rowOff>38925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58380"/>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38925</xdr:rowOff>
    </xdr:from>
    <xdr:to>
      <xdr:col>19</xdr:col>
      <xdr:colOff>177800</xdr:colOff>
      <xdr:row>78</xdr:row>
      <xdr:rowOff>44107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12025"/>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44107</xdr:rowOff>
    </xdr:from>
    <xdr:to>
      <xdr:col>15</xdr:col>
      <xdr:colOff>50800</xdr:colOff>
      <xdr:row>78</xdr:row>
      <xdr:rowOff>52299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1720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52299</xdr:rowOff>
    </xdr:from>
    <xdr:to>
      <xdr:col>10</xdr:col>
      <xdr:colOff>114300</xdr:colOff>
      <xdr:row>78</xdr:row>
      <xdr:rowOff>61976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2539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105930</xdr:rowOff>
    </xdr:from>
    <xdr:to>
      <xdr:col>24</xdr:col>
      <xdr:colOff>114300</xdr:colOff>
      <xdr:row>78</xdr:row>
      <xdr:rowOff>36080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84357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159575</xdr:rowOff>
    </xdr:from>
    <xdr:to>
      <xdr:col>20</xdr:col>
      <xdr:colOff>38100</xdr:colOff>
      <xdr:row>78</xdr:row>
      <xdr:rowOff>89725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80852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164757</xdr:rowOff>
    </xdr:from>
    <xdr:to>
      <xdr:col>15</xdr:col>
      <xdr:colOff>101600</xdr:colOff>
      <xdr:row>78</xdr:row>
      <xdr:rowOff>94907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86034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5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1499</xdr:rowOff>
    </xdr:from>
    <xdr:to>
      <xdr:col>10</xdr:col>
      <xdr:colOff>165100</xdr:colOff>
      <xdr:row>78</xdr:row>
      <xdr:rowOff>103099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94226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11176</xdr:rowOff>
    </xdr:from>
    <xdr:to>
      <xdr:col>6</xdr:col>
      <xdr:colOff>38100</xdr:colOff>
      <xdr:row>78</xdr:row>
      <xdr:rowOff>112776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103903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139494</xdr:rowOff>
    </xdr:from>
    <xdr:to>
      <xdr:col>24</xdr:col>
      <xdr:colOff>63500</xdr:colOff>
      <xdr:row>95</xdr:row>
      <xdr:rowOff>163246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27244"/>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162354</xdr:rowOff>
    </xdr:from>
    <xdr:to>
      <xdr:col>19</xdr:col>
      <xdr:colOff>177800</xdr:colOff>
      <xdr:row>95</xdr:row>
      <xdr:rowOff>163246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450104"/>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162354</xdr:rowOff>
    </xdr:from>
    <xdr:to>
      <xdr:col>15</xdr:col>
      <xdr:colOff>50800</xdr:colOff>
      <xdr:row>96</xdr:row>
      <xdr:rowOff>60925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50104"/>
          <a:ext cx="889000" cy="7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13146</xdr:rowOff>
    </xdr:from>
    <xdr:to>
      <xdr:col>10</xdr:col>
      <xdr:colOff>114300</xdr:colOff>
      <xdr:row>96</xdr:row>
      <xdr:rowOff>60925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472346"/>
          <a:ext cx="889000" cy="4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88694</xdr:rowOff>
    </xdr:from>
    <xdr:to>
      <xdr:col>24</xdr:col>
      <xdr:colOff>114300</xdr:colOff>
      <xdr:row>96</xdr:row>
      <xdr:rowOff>18844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7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111571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112446</xdr:rowOff>
    </xdr:from>
    <xdr:to>
      <xdr:col>20</xdr:col>
      <xdr:colOff>38100</xdr:colOff>
      <xdr:row>96</xdr:row>
      <xdr:rowOff>42596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33723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111554</xdr:rowOff>
    </xdr:from>
    <xdr:to>
      <xdr:col>15</xdr:col>
      <xdr:colOff>101600</xdr:colOff>
      <xdr:row>96</xdr:row>
      <xdr:rowOff>41704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58231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10125</xdr:rowOff>
    </xdr:from>
    <xdr:to>
      <xdr:col>10</xdr:col>
      <xdr:colOff>165100</xdr:colOff>
      <xdr:row>96</xdr:row>
      <xdr:rowOff>111725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102852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6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133796</xdr:rowOff>
    </xdr:from>
    <xdr:to>
      <xdr:col>6</xdr:col>
      <xdr:colOff>38100</xdr:colOff>
      <xdr:row>96</xdr:row>
      <xdr:rowOff>63946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80473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1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168311</xdr:rowOff>
    </xdr:from>
    <xdr:to>
      <xdr:col>55</xdr:col>
      <xdr:colOff>0</xdr:colOff>
      <xdr:row>37</xdr:row>
      <xdr:rowOff>4922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826161"/>
          <a:ext cx="838200" cy="52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4922</xdr:rowOff>
    </xdr:from>
    <xdr:to>
      <xdr:col>50</xdr:col>
      <xdr:colOff>114300</xdr:colOff>
      <xdr:row>37</xdr:row>
      <xdr:rowOff>101322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348572"/>
          <a:ext cx="889000" cy="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101322</xdr:rowOff>
    </xdr:from>
    <xdr:to>
      <xdr:col>45</xdr:col>
      <xdr:colOff>177800</xdr:colOff>
      <xdr:row>37</xdr:row>
      <xdr:rowOff>107989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444972"/>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104189</xdr:rowOff>
    </xdr:from>
    <xdr:to>
      <xdr:col>41</xdr:col>
      <xdr:colOff>50800</xdr:colOff>
      <xdr:row>37</xdr:row>
      <xdr:rowOff>107989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47839"/>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117511</xdr:rowOff>
    </xdr:from>
    <xdr:to>
      <xdr:col>55</xdr:col>
      <xdr:colOff>50800</xdr:colOff>
      <xdr:row>34</xdr:row>
      <xdr:rowOff>47661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95938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5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125572</xdr:rowOff>
    </xdr:from>
    <xdr:to>
      <xdr:col>50</xdr:col>
      <xdr:colOff>165100</xdr:colOff>
      <xdr:row>37</xdr:row>
      <xdr:rowOff>55722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46849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39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50522</xdr:rowOff>
    </xdr:from>
    <xdr:to>
      <xdr:col>46</xdr:col>
      <xdr:colOff>38100</xdr:colOff>
      <xdr:row>37</xdr:row>
      <xdr:rowOff>152122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143249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8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57189</xdr:rowOff>
    </xdr:from>
    <xdr:to>
      <xdr:col>41</xdr:col>
      <xdr:colOff>101600</xdr:colOff>
      <xdr:row>37</xdr:row>
      <xdr:rowOff>158789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149916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53389</xdr:rowOff>
    </xdr:from>
    <xdr:to>
      <xdr:col>36</xdr:col>
      <xdr:colOff>165100</xdr:colOff>
      <xdr:row>37</xdr:row>
      <xdr:rowOff>154989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146116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2001</xdr:rowOff>
    </xdr:from>
    <xdr:to>
      <xdr:col>55</xdr:col>
      <xdr:colOff>0</xdr:colOff>
      <xdr:row>55</xdr:row>
      <xdr:rowOff>22273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8917401"/>
          <a:ext cx="838200" cy="53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22273</xdr:rowOff>
    </xdr:from>
    <xdr:to>
      <xdr:col>50</xdr:col>
      <xdr:colOff>114300</xdr:colOff>
      <xdr:row>55</xdr:row>
      <xdr:rowOff>144683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452023"/>
          <a:ext cx="889000" cy="1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144580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144683</xdr:rowOff>
    </xdr:from>
    <xdr:to>
      <xdr:col>45</xdr:col>
      <xdr:colOff>177800</xdr:colOff>
      <xdr:row>57</xdr:row>
      <xdr:rowOff>129550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574433"/>
          <a:ext cx="889000" cy="3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83503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51456</xdr:rowOff>
    </xdr:from>
    <xdr:to>
      <xdr:col>41</xdr:col>
      <xdr:colOff>50800</xdr:colOff>
      <xdr:row>57</xdr:row>
      <xdr:rowOff>129550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481206"/>
          <a:ext cx="889000" cy="4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169635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9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122651</xdr:rowOff>
    </xdr:from>
    <xdr:to>
      <xdr:col>55</xdr:col>
      <xdr:colOff>50800</xdr:colOff>
      <xdr:row>52</xdr:row>
      <xdr:rowOff>52801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88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75678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81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142923</xdr:rowOff>
    </xdr:from>
    <xdr:to>
      <xdr:col>50</xdr:col>
      <xdr:colOff>165100</xdr:colOff>
      <xdr:row>55</xdr:row>
      <xdr:rowOff>73073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4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89600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17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93883</xdr:rowOff>
    </xdr:from>
    <xdr:to>
      <xdr:col>46</xdr:col>
      <xdr:colOff>38100</xdr:colOff>
      <xdr:row>56</xdr:row>
      <xdr:rowOff>24033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40560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29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78750</xdr:rowOff>
    </xdr:from>
    <xdr:to>
      <xdr:col>41</xdr:col>
      <xdr:colOff>101600</xdr:colOff>
      <xdr:row>58</xdr:row>
      <xdr:rowOff>8900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4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656</xdr:rowOff>
    </xdr:from>
    <xdr:to>
      <xdr:col>36</xdr:col>
      <xdr:colOff>165100</xdr:colOff>
      <xdr:row>55</xdr:row>
      <xdr:rowOff>102256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43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118783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20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89433</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605283"/>
          <a:ext cx="1270" cy="98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36110</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3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89433</xdr:rowOff>
    </xdr:from>
    <xdr:to>
      <xdr:col>55</xdr:col>
      <xdr:colOff>88900</xdr:colOff>
      <xdr:row>73</xdr:row>
      <xdr:rowOff>89433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60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70295</xdr:rowOff>
    </xdr:from>
    <xdr:to>
      <xdr:col>55</xdr:col>
      <xdr:colOff>0</xdr:colOff>
      <xdr:row>78</xdr:row>
      <xdr:rowOff>111633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43395"/>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7917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09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156490</xdr:rowOff>
    </xdr:from>
    <xdr:to>
      <xdr:col>55</xdr:col>
      <xdr:colOff>50800</xdr:colOff>
      <xdr:row>78</xdr:row>
      <xdr:rowOff>86640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70295</xdr:rowOff>
    </xdr:from>
    <xdr:to>
      <xdr:col>50</xdr:col>
      <xdr:colOff>114300</xdr:colOff>
      <xdr:row>78</xdr:row>
      <xdr:rowOff>167233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43395"/>
          <a:ext cx="889000" cy="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100051</xdr:rowOff>
    </xdr:from>
    <xdr:to>
      <xdr:col>50</xdr:col>
      <xdr:colOff>165100</xdr:colOff>
      <xdr:row>77</xdr:row>
      <xdr:rowOff>30201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46727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122135</xdr:rowOff>
    </xdr:from>
    <xdr:to>
      <xdr:col>45</xdr:col>
      <xdr:colOff>177800</xdr:colOff>
      <xdr:row>78</xdr:row>
      <xdr:rowOff>167233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95235"/>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99149</xdr:rowOff>
    </xdr:from>
    <xdr:to>
      <xdr:col>46</xdr:col>
      <xdr:colOff>38100</xdr:colOff>
      <xdr:row>76</xdr:row>
      <xdr:rowOff>29299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45826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132969</xdr:rowOff>
    </xdr:from>
    <xdr:to>
      <xdr:col>41</xdr:col>
      <xdr:colOff>50800</xdr:colOff>
      <xdr:row>78</xdr:row>
      <xdr:rowOff>122135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134469"/>
          <a:ext cx="889000" cy="13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40551</xdr:rowOff>
    </xdr:from>
    <xdr:to>
      <xdr:col>41</xdr:col>
      <xdr:colOff>101600</xdr:colOff>
      <xdr:row>75</xdr:row>
      <xdr:rowOff>142151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158678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75273</xdr:rowOff>
    </xdr:from>
    <xdr:to>
      <xdr:col>36</xdr:col>
      <xdr:colOff>165100</xdr:colOff>
      <xdr:row>75</xdr:row>
      <xdr:rowOff>5423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76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168000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8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60833</xdr:rowOff>
    </xdr:from>
    <xdr:to>
      <xdr:col>55</xdr:col>
      <xdr:colOff>50800</xdr:colOff>
      <xdr:row>78</xdr:row>
      <xdr:rowOff>162433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147210</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4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19495</xdr:rowOff>
    </xdr:from>
    <xdr:to>
      <xdr:col>50</xdr:col>
      <xdr:colOff>165100</xdr:colOff>
      <xdr:row>78</xdr:row>
      <xdr:rowOff>121095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112222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116433</xdr:rowOff>
    </xdr:from>
    <xdr:to>
      <xdr:col>46</xdr:col>
      <xdr:colOff>38100</xdr:colOff>
      <xdr:row>79</xdr:row>
      <xdr:rowOff>46583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37710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71335</xdr:rowOff>
    </xdr:from>
    <xdr:to>
      <xdr:col>41</xdr:col>
      <xdr:colOff>101600</xdr:colOff>
      <xdr:row>79</xdr:row>
      <xdr:rowOff>1485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164062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3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82169</xdr:rowOff>
    </xdr:from>
    <xdr:to>
      <xdr:col>36</xdr:col>
      <xdr:colOff>165100</xdr:colOff>
      <xdr:row>71</xdr:row>
      <xdr:rowOff>12319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0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28846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185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44501</xdr:rowOff>
    </xdr:from>
    <xdr:to>
      <xdr:col>55</xdr:col>
      <xdr:colOff>0</xdr:colOff>
      <xdr:row>95</xdr:row>
      <xdr:rowOff>88137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5817901"/>
          <a:ext cx="838200" cy="55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88137</xdr:rowOff>
    </xdr:from>
    <xdr:to>
      <xdr:col>50</xdr:col>
      <xdr:colOff>114300</xdr:colOff>
      <xdr:row>95</xdr:row>
      <xdr:rowOff>171315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375887"/>
          <a:ext cx="889000" cy="8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170659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171315</xdr:rowOff>
    </xdr:from>
    <xdr:to>
      <xdr:col>45</xdr:col>
      <xdr:colOff>177800</xdr:colOff>
      <xdr:row>97</xdr:row>
      <xdr:rowOff>167768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459065"/>
          <a:ext cx="889000" cy="3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17812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167768</xdr:rowOff>
    </xdr:from>
    <xdr:to>
      <xdr:col>41</xdr:col>
      <xdr:colOff>50800</xdr:colOff>
      <xdr:row>98</xdr:row>
      <xdr:rowOff>70493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798418"/>
          <a:ext cx="889000" cy="7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165151</xdr:rowOff>
    </xdr:from>
    <xdr:to>
      <xdr:col>55</xdr:col>
      <xdr:colOff>50800</xdr:colOff>
      <xdr:row>92</xdr:row>
      <xdr:rowOff>95301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57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118178</xdr:rowOff>
    </xdr:from>
    <xdr:ext cx="599010"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572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37337</xdr:rowOff>
    </xdr:from>
    <xdr:to>
      <xdr:col>50</xdr:col>
      <xdr:colOff>165100</xdr:colOff>
      <xdr:row>95</xdr:row>
      <xdr:rowOff>138937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3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155464</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39795" y="1610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120515</xdr:rowOff>
    </xdr:from>
    <xdr:to>
      <xdr:col>46</xdr:col>
      <xdr:colOff>38100</xdr:colOff>
      <xdr:row>96</xdr:row>
      <xdr:rowOff>50665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4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67192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50795" y="1618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116968</xdr:rowOff>
    </xdr:from>
    <xdr:to>
      <xdr:col>41</xdr:col>
      <xdr:colOff>101600</xdr:colOff>
      <xdr:row>98</xdr:row>
      <xdr:rowOff>47118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38245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19693</xdr:rowOff>
    </xdr:from>
    <xdr:to>
      <xdr:col>36</xdr:col>
      <xdr:colOff>165100</xdr:colOff>
      <xdr:row>98</xdr:row>
      <xdr:rowOff>121293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112420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84803</xdr:rowOff>
    </xdr:from>
    <xdr:to>
      <xdr:col>85</xdr:col>
      <xdr:colOff>127000</xdr:colOff>
      <xdr:row>39</xdr:row>
      <xdr:rowOff>97605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71353"/>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96119</xdr:rowOff>
    </xdr:from>
    <xdr:to>
      <xdr:col>81</xdr:col>
      <xdr:colOff>50800</xdr:colOff>
      <xdr:row>39</xdr:row>
      <xdr:rowOff>97605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8266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96119</xdr:rowOff>
    </xdr:from>
    <xdr:to>
      <xdr:col>76</xdr:col>
      <xdr:colOff>114300</xdr:colOff>
      <xdr:row>39</xdr:row>
      <xdr:rowOff>98356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82669"/>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98356</xdr:rowOff>
    </xdr:from>
    <xdr:to>
      <xdr:col>71</xdr:col>
      <xdr:colOff>177800</xdr:colOff>
      <xdr:row>39</xdr:row>
      <xdr:rowOff>98356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84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34003</xdr:rowOff>
    </xdr:from>
    <xdr:to>
      <xdr:col>85</xdr:col>
      <xdr:colOff>177800</xdr:colOff>
      <xdr:row>39</xdr:row>
      <xdr:rowOff>135603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120380</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46805</xdr:rowOff>
    </xdr:from>
    <xdr:to>
      <xdr:col>81</xdr:col>
      <xdr:colOff>101600</xdr:colOff>
      <xdr:row>39</xdr:row>
      <xdr:rowOff>148405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139532</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24333" y="6826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45319</xdr:rowOff>
    </xdr:from>
    <xdr:to>
      <xdr:col>76</xdr:col>
      <xdr:colOff>165100</xdr:colOff>
      <xdr:row>39</xdr:row>
      <xdr:rowOff>146919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138046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82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47556</xdr:rowOff>
    </xdr:from>
    <xdr:to>
      <xdr:col>72</xdr:col>
      <xdr:colOff>38100</xdr:colOff>
      <xdr:row>39</xdr:row>
      <xdr:rowOff>149156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140283</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47556</xdr:rowOff>
    </xdr:from>
    <xdr:to>
      <xdr:col>67</xdr:col>
      <xdr:colOff>101600</xdr:colOff>
      <xdr:row>39</xdr:row>
      <xdr:rowOff>149156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140283</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149160</xdr:rowOff>
    </xdr:from>
    <xdr:to>
      <xdr:col>85</xdr:col>
      <xdr:colOff>127000</xdr:colOff>
      <xdr:row>77</xdr:row>
      <xdr:rowOff>160883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50810"/>
          <a:ext cx="8382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159164</xdr:rowOff>
    </xdr:from>
    <xdr:to>
      <xdr:col>81</xdr:col>
      <xdr:colOff>50800</xdr:colOff>
      <xdr:row>77</xdr:row>
      <xdr:rowOff>160883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60814"/>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159164</xdr:rowOff>
    </xdr:from>
    <xdr:to>
      <xdr:col>76</xdr:col>
      <xdr:colOff>114300</xdr:colOff>
      <xdr:row>77</xdr:row>
      <xdr:rowOff>159327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608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159327</xdr:rowOff>
    </xdr:from>
    <xdr:to>
      <xdr:col>71</xdr:col>
      <xdr:colOff>177800</xdr:colOff>
      <xdr:row>78</xdr:row>
      <xdr:rowOff>21296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60977"/>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98360</xdr:rowOff>
    </xdr:from>
    <xdr:to>
      <xdr:col>85</xdr:col>
      <xdr:colOff>177800</xdr:colOff>
      <xdr:row>78</xdr:row>
      <xdr:rowOff>28510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30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13287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110083</xdr:rowOff>
    </xdr:from>
    <xdr:to>
      <xdr:col>81</xdr:col>
      <xdr:colOff>101600</xdr:colOff>
      <xdr:row>78</xdr:row>
      <xdr:rowOff>40233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3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31360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0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108364</xdr:rowOff>
    </xdr:from>
    <xdr:to>
      <xdr:col>76</xdr:col>
      <xdr:colOff>165100</xdr:colOff>
      <xdr:row>78</xdr:row>
      <xdr:rowOff>38514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3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29641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108527</xdr:rowOff>
    </xdr:from>
    <xdr:to>
      <xdr:col>72</xdr:col>
      <xdr:colOff>38100</xdr:colOff>
      <xdr:row>78</xdr:row>
      <xdr:rowOff>38677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29804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141946</xdr:rowOff>
    </xdr:from>
    <xdr:to>
      <xdr:col>67</xdr:col>
      <xdr:colOff>101600</xdr:colOff>
      <xdr:row>78</xdr:row>
      <xdr:rowOff>72096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4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63223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3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109150</xdr:rowOff>
    </xdr:from>
    <xdr:to>
      <xdr:col>85</xdr:col>
      <xdr:colOff>127000</xdr:colOff>
      <xdr:row>97</xdr:row>
      <xdr:rowOff>123290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39800"/>
          <a:ext cx="8382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123290</xdr:rowOff>
    </xdr:from>
    <xdr:to>
      <xdr:col>81</xdr:col>
      <xdr:colOff>50800</xdr:colOff>
      <xdr:row>98</xdr:row>
      <xdr:rowOff>1299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53940"/>
          <a:ext cx="8890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141153</xdr:rowOff>
    </xdr:from>
    <xdr:to>
      <xdr:col>76</xdr:col>
      <xdr:colOff>114300</xdr:colOff>
      <xdr:row>98</xdr:row>
      <xdr:rowOff>1299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71803"/>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58384</xdr:rowOff>
    </xdr:from>
    <xdr:to>
      <xdr:col>71</xdr:col>
      <xdr:colOff>177800</xdr:colOff>
      <xdr:row>97</xdr:row>
      <xdr:rowOff>141153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89034"/>
          <a:ext cx="889000" cy="8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58350</xdr:rowOff>
    </xdr:from>
    <xdr:to>
      <xdr:col>85</xdr:col>
      <xdr:colOff>177800</xdr:colOff>
      <xdr:row>97</xdr:row>
      <xdr:rowOff>159950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81227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72490</xdr:rowOff>
    </xdr:from>
    <xdr:to>
      <xdr:col>81</xdr:col>
      <xdr:colOff>101600</xdr:colOff>
      <xdr:row>98</xdr:row>
      <xdr:rowOff>2640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19167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121949</xdr:rowOff>
    </xdr:from>
    <xdr:to>
      <xdr:col>76</xdr:col>
      <xdr:colOff>165100</xdr:colOff>
      <xdr:row>98</xdr:row>
      <xdr:rowOff>52099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43226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8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90353</xdr:rowOff>
    </xdr:from>
    <xdr:to>
      <xdr:col>72</xdr:col>
      <xdr:colOff>38100</xdr:colOff>
      <xdr:row>98</xdr:row>
      <xdr:rowOff>20503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11630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7584</xdr:rowOff>
    </xdr:from>
    <xdr:to>
      <xdr:col>67</xdr:col>
      <xdr:colOff>101600</xdr:colOff>
      <xdr:row>97</xdr:row>
      <xdr:rowOff>109184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100311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73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30246</xdr:rowOff>
    </xdr:from>
    <xdr:to>
      <xdr:col>116</xdr:col>
      <xdr:colOff>63500</xdr:colOff>
      <xdr:row>37</xdr:row>
      <xdr:rowOff>93888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373896"/>
          <a:ext cx="8382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30246</xdr:rowOff>
    </xdr:from>
    <xdr:to>
      <xdr:col>111</xdr:col>
      <xdr:colOff>177800</xdr:colOff>
      <xdr:row>38</xdr:row>
      <xdr:rowOff>123515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373896"/>
          <a:ext cx="889000" cy="2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51416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123515</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3861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20371</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35471"/>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43088</xdr:rowOff>
    </xdr:from>
    <xdr:to>
      <xdr:col>116</xdr:col>
      <xdr:colOff>114300</xdr:colOff>
      <xdr:row>37</xdr:row>
      <xdr:rowOff>144688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65965</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3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150896</xdr:rowOff>
    </xdr:from>
    <xdr:to>
      <xdr:col>112</xdr:col>
      <xdr:colOff>38100</xdr:colOff>
      <xdr:row>37</xdr:row>
      <xdr:rowOff>81046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97573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09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72715</xdr:rowOff>
    </xdr:from>
    <xdr:to>
      <xdr:col>107</xdr:col>
      <xdr:colOff>101600</xdr:colOff>
      <xdr:row>39</xdr:row>
      <xdr:rowOff>2865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165442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8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141021</xdr:rowOff>
    </xdr:from>
    <xdr:to>
      <xdr:col>98</xdr:col>
      <xdr:colOff>38100</xdr:colOff>
      <xdr:row>38</xdr:row>
      <xdr:rowOff>71171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62298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57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119538</xdr:rowOff>
    </xdr:from>
    <xdr:to>
      <xdr:col>116</xdr:col>
      <xdr:colOff>63500</xdr:colOff>
      <xdr:row>58</xdr:row>
      <xdr:rowOff>119766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6363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119766</xdr:rowOff>
    </xdr:from>
    <xdr:to>
      <xdr:col>111</xdr:col>
      <xdr:colOff>177800</xdr:colOff>
      <xdr:row>58</xdr:row>
      <xdr:rowOff>119812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6386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119812</xdr:rowOff>
    </xdr:from>
    <xdr:to>
      <xdr:col>107</xdr:col>
      <xdr:colOff>50800</xdr:colOff>
      <xdr:row>58</xdr:row>
      <xdr:rowOff>119858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639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119858</xdr:rowOff>
    </xdr:from>
    <xdr:to>
      <xdr:col>102</xdr:col>
      <xdr:colOff>114300</xdr:colOff>
      <xdr:row>58</xdr:row>
      <xdr:rowOff>120086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6395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68738</xdr:rowOff>
    </xdr:from>
    <xdr:to>
      <xdr:col>116</xdr:col>
      <xdr:colOff>114300</xdr:colOff>
      <xdr:row>58</xdr:row>
      <xdr:rowOff>170338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155115</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2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68966</xdr:rowOff>
    </xdr:from>
    <xdr:to>
      <xdr:col>112</xdr:col>
      <xdr:colOff>38100</xdr:colOff>
      <xdr:row>58</xdr:row>
      <xdr:rowOff>170566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161693</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0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69012</xdr:rowOff>
    </xdr:from>
    <xdr:to>
      <xdr:col>107</xdr:col>
      <xdr:colOff>101600</xdr:colOff>
      <xdr:row>58</xdr:row>
      <xdr:rowOff>170612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161739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0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69058</xdr:rowOff>
    </xdr:from>
    <xdr:to>
      <xdr:col>102</xdr:col>
      <xdr:colOff>165100</xdr:colOff>
      <xdr:row>58</xdr:row>
      <xdr:rowOff>170658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161785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0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69286</xdr:rowOff>
    </xdr:from>
    <xdr:to>
      <xdr:col>98</xdr:col>
      <xdr:colOff>38100</xdr:colOff>
      <xdr:row>58</xdr:row>
      <xdr:rowOff>170886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162013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0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51651</xdr:rowOff>
    </xdr:from>
    <xdr:to>
      <xdr:col>116</xdr:col>
      <xdr:colOff>63500</xdr:colOff>
      <xdr:row>77</xdr:row>
      <xdr:rowOff>78987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53301"/>
          <a:ext cx="8382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146196</xdr:rowOff>
    </xdr:from>
    <xdr:to>
      <xdr:col>111</xdr:col>
      <xdr:colOff>177800</xdr:colOff>
      <xdr:row>77</xdr:row>
      <xdr:rowOff>78987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33496"/>
          <a:ext cx="889000" cy="4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131090</xdr:rowOff>
    </xdr:from>
    <xdr:to>
      <xdr:col>107</xdr:col>
      <xdr:colOff>50800</xdr:colOff>
      <xdr:row>74</xdr:row>
      <xdr:rowOff>146196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18390"/>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131090</xdr:rowOff>
    </xdr:from>
    <xdr:to>
      <xdr:col>102</xdr:col>
      <xdr:colOff>114300</xdr:colOff>
      <xdr:row>75</xdr:row>
      <xdr:rowOff>12256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18390"/>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851</xdr:rowOff>
    </xdr:from>
    <xdr:to>
      <xdr:col>116</xdr:col>
      <xdr:colOff>114300</xdr:colOff>
      <xdr:row>77</xdr:row>
      <xdr:rowOff>102451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150728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28187</xdr:rowOff>
    </xdr:from>
    <xdr:to>
      <xdr:col>112</xdr:col>
      <xdr:colOff>38100</xdr:colOff>
      <xdr:row>77</xdr:row>
      <xdr:rowOff>129787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120914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95396</xdr:rowOff>
    </xdr:from>
    <xdr:to>
      <xdr:col>107</xdr:col>
      <xdr:colOff>101600</xdr:colOff>
      <xdr:row>75</xdr:row>
      <xdr:rowOff>25546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42073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80290</xdr:rowOff>
    </xdr:from>
    <xdr:to>
      <xdr:col>102</xdr:col>
      <xdr:colOff>165100</xdr:colOff>
      <xdr:row>75</xdr:row>
      <xdr:rowOff>10440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26967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132906</xdr:rowOff>
    </xdr:from>
    <xdr:to>
      <xdr:col>98</xdr:col>
      <xdr:colOff>38100</xdr:colOff>
      <xdr:row>75</xdr:row>
      <xdr:rowOff>63056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54183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18,133</a:t>
          </a:r>
          <a:r>
            <a:rPr kumimoji="1" lang="ja-JP" altLang="en-US" sz="1300">
              <a:latin typeface="ＭＳ Ｐゴシック" panose="020B0600070205080204" pitchFamily="50" charset="-128"/>
              <a:ea typeface="ＭＳ Ｐゴシック" panose="020B0600070205080204" pitchFamily="50" charset="-128"/>
            </a:rPr>
            <a:t>人であり、類似団体</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団体のうち、本町は比較的人口が多い自治体に位置づけられる。結果として、住民一人当たりのコストに換算すると、類似団体の中では人口が多いことにより、全体的には数値が類似団体平均を下回る傾向が強い。</a:t>
          </a:r>
        </a:p>
        <a:p>
          <a:r>
            <a:rPr kumimoji="1" lang="ja-JP" altLang="en-US" sz="1300">
              <a:latin typeface="ＭＳ Ｐゴシック" panose="020B0600070205080204" pitchFamily="50" charset="-128"/>
              <a:ea typeface="ＭＳ Ｐゴシック" panose="020B0600070205080204" pitchFamily="50" charset="-128"/>
            </a:rPr>
            <a:t>人件費は、保育所の民営化、出先機関業務の一部民間委託などの取り組みにより、類似団体より少ない職員数で行政サービスを運営しており、結果として類似団体平均を下回っている。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扶助費は、町内に老人ホームがあることによる老人ホーム措置費、義務教育就学児などの医療費助成や障害者助成事業を単独事業として実施していることにより、前年とほぼ同水準であるが、類似団体平均を若干上回っている。</a:t>
          </a:r>
        </a:p>
        <a:p>
          <a:r>
            <a:rPr kumimoji="1" lang="ja-JP" altLang="en-US" sz="1300">
              <a:latin typeface="ＭＳ Ｐゴシック" panose="020B0600070205080204" pitchFamily="50" charset="-128"/>
              <a:ea typeface="ＭＳ Ｐゴシック" panose="020B0600070205080204" pitchFamily="50" charset="-128"/>
            </a:rPr>
            <a:t>普通建設事業費（更新整備）は、亜炭鉱跡の予防充填に係る工事費の決算額が多く、類似団体の中で最大の値となった。結果として普通建設事業費全体の数値についても、類似団体平均を大きく上回ることとなった。</a:t>
          </a:r>
        </a:p>
        <a:p>
          <a:r>
            <a:rPr kumimoji="1" lang="ja-JP" altLang="en-US" sz="1300">
              <a:latin typeface="ＭＳ Ｐゴシック" panose="020B0600070205080204" pitchFamily="50" charset="-128"/>
              <a:ea typeface="ＭＳ Ｐゴシック" panose="020B0600070205080204" pitchFamily="50" charset="-128"/>
            </a:rPr>
            <a:t>公債費は、これまで地方債の発行抑制を行ってきたことにより、類似団体の中でも下位で推移している。しかし、今後も住民の安心安全対策を推進するために必要な事業に対する借入を予定しているため、公債費は増加傾向になる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18,133
17,501
56.69
13,500,125
13,103,616
269,290
4,723,203
5,552,810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49784</xdr:rowOff>
    </xdr:from>
    <xdr:to>
      <xdr:col>24</xdr:col>
      <xdr:colOff>63500</xdr:colOff>
      <xdr:row>38</xdr:row>
      <xdr:rowOff>55499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6488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43307</xdr:rowOff>
    </xdr:from>
    <xdr:to>
      <xdr:col>19</xdr:col>
      <xdr:colOff>177800</xdr:colOff>
      <xdr:row>38</xdr:row>
      <xdr:rowOff>49784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5840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7874</xdr:rowOff>
    </xdr:from>
    <xdr:to>
      <xdr:col>15</xdr:col>
      <xdr:colOff>50800</xdr:colOff>
      <xdr:row>38</xdr:row>
      <xdr:rowOff>43307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2297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7874</xdr:rowOff>
    </xdr:from>
    <xdr:to>
      <xdr:col>10</xdr:col>
      <xdr:colOff>114300</xdr:colOff>
      <xdr:row>38</xdr:row>
      <xdr:rowOff>48641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22974"/>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4699</xdr:rowOff>
    </xdr:from>
    <xdr:to>
      <xdr:col>24</xdr:col>
      <xdr:colOff>114300</xdr:colOff>
      <xdr:row>38</xdr:row>
      <xdr:rowOff>106299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91076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170434</xdr:rowOff>
    </xdr:from>
    <xdr:to>
      <xdr:col>20</xdr:col>
      <xdr:colOff>38100</xdr:colOff>
      <xdr:row>38</xdr:row>
      <xdr:rowOff>100584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91711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163957</xdr:rowOff>
    </xdr:from>
    <xdr:to>
      <xdr:col>15</xdr:col>
      <xdr:colOff>101600</xdr:colOff>
      <xdr:row>38</xdr:row>
      <xdr:rowOff>94107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85234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128524</xdr:rowOff>
    </xdr:from>
    <xdr:to>
      <xdr:col>10</xdr:col>
      <xdr:colOff>165100</xdr:colOff>
      <xdr:row>38</xdr:row>
      <xdr:rowOff>58674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49801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169291</xdr:rowOff>
    </xdr:from>
    <xdr:to>
      <xdr:col>6</xdr:col>
      <xdr:colOff>38100</xdr:colOff>
      <xdr:row>38</xdr:row>
      <xdr:rowOff>99441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90568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8703</xdr:rowOff>
    </xdr:from>
    <xdr:to>
      <xdr:col>24</xdr:col>
      <xdr:colOff>63500</xdr:colOff>
      <xdr:row>56</xdr:row>
      <xdr:rowOff>153590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267003"/>
          <a:ext cx="838200" cy="4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153590</xdr:rowOff>
    </xdr:from>
    <xdr:to>
      <xdr:col>19</xdr:col>
      <xdr:colOff>177800</xdr:colOff>
      <xdr:row>57</xdr:row>
      <xdr:rowOff>5014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54790"/>
          <a:ext cx="8890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2467</xdr:rowOff>
    </xdr:from>
    <xdr:to>
      <xdr:col>15</xdr:col>
      <xdr:colOff>50800</xdr:colOff>
      <xdr:row>57</xdr:row>
      <xdr:rowOff>5014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7511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132906</xdr:rowOff>
    </xdr:from>
    <xdr:to>
      <xdr:col>10</xdr:col>
      <xdr:colOff>114300</xdr:colOff>
      <xdr:row>57</xdr:row>
      <xdr:rowOff>2467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34106"/>
          <a:ext cx="8890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129353</xdr:rowOff>
    </xdr:from>
    <xdr:to>
      <xdr:col>24</xdr:col>
      <xdr:colOff>114300</xdr:colOff>
      <xdr:row>54</xdr:row>
      <xdr:rowOff>59503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107780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9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102790</xdr:rowOff>
    </xdr:from>
    <xdr:to>
      <xdr:col>20</xdr:col>
      <xdr:colOff>38100</xdr:colOff>
      <xdr:row>57</xdr:row>
      <xdr:rowOff>32940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24067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125664</xdr:rowOff>
    </xdr:from>
    <xdr:to>
      <xdr:col>15</xdr:col>
      <xdr:colOff>101600</xdr:colOff>
      <xdr:row>57</xdr:row>
      <xdr:rowOff>55814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46941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123117</xdr:rowOff>
    </xdr:from>
    <xdr:to>
      <xdr:col>10</xdr:col>
      <xdr:colOff>165100</xdr:colOff>
      <xdr:row>57</xdr:row>
      <xdr:rowOff>53267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44394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82106</xdr:rowOff>
    </xdr:from>
    <xdr:to>
      <xdr:col>6</xdr:col>
      <xdr:colOff>38100</xdr:colOff>
      <xdr:row>57</xdr:row>
      <xdr:rowOff>12256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49876</xdr:rowOff>
    </xdr:from>
    <xdr:to>
      <xdr:col>24</xdr:col>
      <xdr:colOff>63500</xdr:colOff>
      <xdr:row>77</xdr:row>
      <xdr:rowOff>138737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1526"/>
          <a:ext cx="8382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138737</xdr:rowOff>
    </xdr:from>
    <xdr:to>
      <xdr:col>19</xdr:col>
      <xdr:colOff>177800</xdr:colOff>
      <xdr:row>78</xdr:row>
      <xdr:rowOff>42007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0387"/>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28944</xdr:rowOff>
    </xdr:from>
    <xdr:to>
      <xdr:col>15</xdr:col>
      <xdr:colOff>50800</xdr:colOff>
      <xdr:row>78</xdr:row>
      <xdr:rowOff>42007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020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20698</xdr:rowOff>
    </xdr:from>
    <xdr:to>
      <xdr:col>10</xdr:col>
      <xdr:colOff>114300</xdr:colOff>
      <xdr:row>78</xdr:row>
      <xdr:rowOff>28944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93798"/>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170526</xdr:rowOff>
    </xdr:from>
    <xdr:to>
      <xdr:col>24</xdr:col>
      <xdr:colOff>114300</xdr:colOff>
      <xdr:row>77</xdr:row>
      <xdr:rowOff>100676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148953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87937</xdr:rowOff>
    </xdr:from>
    <xdr:to>
      <xdr:col>20</xdr:col>
      <xdr:colOff>38100</xdr:colOff>
      <xdr:row>78</xdr:row>
      <xdr:rowOff>18087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162657</xdr:rowOff>
    </xdr:from>
    <xdr:to>
      <xdr:col>15</xdr:col>
      <xdr:colOff>101600</xdr:colOff>
      <xdr:row>78</xdr:row>
      <xdr:rowOff>92807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83934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149594</xdr:rowOff>
    </xdr:from>
    <xdr:to>
      <xdr:col>10</xdr:col>
      <xdr:colOff>165100</xdr:colOff>
      <xdr:row>78</xdr:row>
      <xdr:rowOff>79744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70871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141348</xdr:rowOff>
    </xdr:from>
    <xdr:to>
      <xdr:col>6</xdr:col>
      <xdr:colOff>38100</xdr:colOff>
      <xdr:row>78</xdr:row>
      <xdr:rowOff>71498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62625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8499</xdr:rowOff>
    </xdr:from>
    <xdr:to>
      <xdr:col>24</xdr:col>
      <xdr:colOff>63500</xdr:colOff>
      <xdr:row>98</xdr:row>
      <xdr:rowOff>22916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10599"/>
          <a:ext cx="8382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19616</xdr:rowOff>
    </xdr:from>
    <xdr:to>
      <xdr:col>19</xdr:col>
      <xdr:colOff>177800</xdr:colOff>
      <xdr:row>98</xdr:row>
      <xdr:rowOff>22916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21716"/>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17360</xdr:rowOff>
    </xdr:from>
    <xdr:to>
      <xdr:col>15</xdr:col>
      <xdr:colOff>50800</xdr:colOff>
      <xdr:row>98</xdr:row>
      <xdr:rowOff>19616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19460"/>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159871</xdr:rowOff>
    </xdr:from>
    <xdr:to>
      <xdr:col>10</xdr:col>
      <xdr:colOff>114300</xdr:colOff>
      <xdr:row>98</xdr:row>
      <xdr:rowOff>17360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90521"/>
          <a:ext cx="889000" cy="2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129149</xdr:rowOff>
    </xdr:from>
    <xdr:to>
      <xdr:col>24</xdr:col>
      <xdr:colOff>114300</xdr:colOff>
      <xdr:row>98</xdr:row>
      <xdr:rowOff>59299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44076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143566</xdr:rowOff>
    </xdr:from>
    <xdr:to>
      <xdr:col>20</xdr:col>
      <xdr:colOff>38100</xdr:colOff>
      <xdr:row>98</xdr:row>
      <xdr:rowOff>73716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64843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140266</xdr:rowOff>
    </xdr:from>
    <xdr:to>
      <xdr:col>15</xdr:col>
      <xdr:colOff>101600</xdr:colOff>
      <xdr:row>98</xdr:row>
      <xdr:rowOff>70416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61543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138010</xdr:rowOff>
    </xdr:from>
    <xdr:to>
      <xdr:col>10</xdr:col>
      <xdr:colOff>165100</xdr:colOff>
      <xdr:row>98</xdr:row>
      <xdr:rowOff>68160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59287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109071</xdr:rowOff>
    </xdr:from>
    <xdr:to>
      <xdr:col>6</xdr:col>
      <xdr:colOff>38100</xdr:colOff>
      <xdr:row>98</xdr:row>
      <xdr:rowOff>39221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30348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128270</xdr:rowOff>
    </xdr:from>
    <xdr:to>
      <xdr:col>55</xdr:col>
      <xdr:colOff>0</xdr:colOff>
      <xdr:row>38</xdr:row>
      <xdr:rowOff>132842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433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128270</xdr:rowOff>
    </xdr:from>
    <xdr:to>
      <xdr:col>50</xdr:col>
      <xdr:colOff>114300</xdr:colOff>
      <xdr:row>38</xdr:row>
      <xdr:rowOff>128270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43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126898</xdr:rowOff>
    </xdr:from>
    <xdr:to>
      <xdr:col>45</xdr:col>
      <xdr:colOff>177800</xdr:colOff>
      <xdr:row>38</xdr:row>
      <xdr:rowOff>128270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419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126898</xdr:rowOff>
    </xdr:from>
    <xdr:to>
      <xdr:col>41</xdr:col>
      <xdr:colOff>50800</xdr:colOff>
      <xdr:row>38</xdr:row>
      <xdr:rowOff>127356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419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170197</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77470</xdr:rowOff>
    </xdr:from>
    <xdr:to>
      <xdr:col>46</xdr:col>
      <xdr:colOff>38100</xdr:colOff>
      <xdr:row>39</xdr:row>
      <xdr:rowOff>7620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170197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76098</xdr:rowOff>
    </xdr:from>
    <xdr:to>
      <xdr:col>41</xdr:col>
      <xdr:colOff>101600</xdr:colOff>
      <xdr:row>39</xdr:row>
      <xdr:rowOff>6248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168825</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76556</xdr:rowOff>
    </xdr:from>
    <xdr:to>
      <xdr:col>36</xdr:col>
      <xdr:colOff>165100</xdr:colOff>
      <xdr:row>39</xdr:row>
      <xdr:rowOff>6706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169283</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6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102650</xdr:rowOff>
    </xdr:from>
    <xdr:to>
      <xdr:col>55</xdr:col>
      <xdr:colOff>0</xdr:colOff>
      <xdr:row>58</xdr:row>
      <xdr:rowOff>119469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46750"/>
          <a:ext cx="8382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77096</xdr:rowOff>
    </xdr:from>
    <xdr:to>
      <xdr:col>50</xdr:col>
      <xdr:colOff>114300</xdr:colOff>
      <xdr:row>58</xdr:row>
      <xdr:rowOff>119469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21196"/>
          <a:ext cx="889000" cy="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77096</xdr:rowOff>
    </xdr:from>
    <xdr:to>
      <xdr:col>45</xdr:col>
      <xdr:colOff>177800</xdr:colOff>
      <xdr:row>58</xdr:row>
      <xdr:rowOff>87743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1196"/>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87743</xdr:rowOff>
    </xdr:from>
    <xdr:to>
      <xdr:col>41</xdr:col>
      <xdr:colOff>50800</xdr:colOff>
      <xdr:row>58</xdr:row>
      <xdr:rowOff>127927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31843"/>
          <a:ext cx="8890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51850</xdr:rowOff>
    </xdr:from>
    <xdr:to>
      <xdr:col>55</xdr:col>
      <xdr:colOff>50800</xdr:colOff>
      <xdr:row>58</xdr:row>
      <xdr:rowOff>153450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138227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68669</xdr:rowOff>
    </xdr:from>
    <xdr:to>
      <xdr:col>50</xdr:col>
      <xdr:colOff>165100</xdr:colOff>
      <xdr:row>58</xdr:row>
      <xdr:rowOff>170269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161396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26296</xdr:rowOff>
    </xdr:from>
    <xdr:to>
      <xdr:col>46</xdr:col>
      <xdr:colOff>38100</xdr:colOff>
      <xdr:row>58</xdr:row>
      <xdr:rowOff>127896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119023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36943</xdr:rowOff>
    </xdr:from>
    <xdr:to>
      <xdr:col>41</xdr:col>
      <xdr:colOff>101600</xdr:colOff>
      <xdr:row>58</xdr:row>
      <xdr:rowOff>138543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129670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77127</xdr:rowOff>
    </xdr:from>
    <xdr:to>
      <xdr:col>36</xdr:col>
      <xdr:colOff>165100</xdr:colOff>
      <xdr:row>59</xdr:row>
      <xdr:rowOff>7277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169854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1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2899</xdr:rowOff>
    </xdr:from>
    <xdr:to>
      <xdr:col>55</xdr:col>
      <xdr:colOff>0</xdr:colOff>
      <xdr:row>79</xdr:row>
      <xdr:rowOff>33401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75999"/>
          <a:ext cx="838200" cy="20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12272</xdr:rowOff>
    </xdr:from>
    <xdr:to>
      <xdr:col>50</xdr:col>
      <xdr:colOff>114300</xdr:colOff>
      <xdr:row>79</xdr:row>
      <xdr:rowOff>33401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56822"/>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12272</xdr:rowOff>
    </xdr:from>
    <xdr:to>
      <xdr:col>45</xdr:col>
      <xdr:colOff>177800</xdr:colOff>
      <xdr:row>79</xdr:row>
      <xdr:rowOff>22298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56822"/>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14167</xdr:rowOff>
    </xdr:from>
    <xdr:to>
      <xdr:col>41</xdr:col>
      <xdr:colOff>50800</xdr:colOff>
      <xdr:row>79</xdr:row>
      <xdr:rowOff>22298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58717"/>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123549</xdr:rowOff>
    </xdr:from>
    <xdr:to>
      <xdr:col>55</xdr:col>
      <xdr:colOff>50800</xdr:colOff>
      <xdr:row>78</xdr:row>
      <xdr:rowOff>53699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101976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154051</xdr:rowOff>
    </xdr:from>
    <xdr:to>
      <xdr:col>50</xdr:col>
      <xdr:colOff>165100</xdr:colOff>
      <xdr:row>79</xdr:row>
      <xdr:rowOff>84201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75328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1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132922</xdr:rowOff>
    </xdr:from>
    <xdr:to>
      <xdr:col>46</xdr:col>
      <xdr:colOff>38100</xdr:colOff>
      <xdr:row>79</xdr:row>
      <xdr:rowOff>63072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54199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142948</xdr:rowOff>
    </xdr:from>
    <xdr:to>
      <xdr:col>41</xdr:col>
      <xdr:colOff>101600</xdr:colOff>
      <xdr:row>79</xdr:row>
      <xdr:rowOff>73098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64225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0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134817</xdr:rowOff>
    </xdr:from>
    <xdr:to>
      <xdr:col>36</xdr:col>
      <xdr:colOff>165100</xdr:colOff>
      <xdr:row>79</xdr:row>
      <xdr:rowOff>64967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56094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78501</xdr:rowOff>
    </xdr:from>
    <xdr:to>
      <xdr:col>55</xdr:col>
      <xdr:colOff>0</xdr:colOff>
      <xdr:row>97</xdr:row>
      <xdr:rowOff>57404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37701"/>
          <a:ext cx="838200" cy="1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38202</xdr:rowOff>
    </xdr:from>
    <xdr:to>
      <xdr:col>50</xdr:col>
      <xdr:colOff>114300</xdr:colOff>
      <xdr:row>97</xdr:row>
      <xdr:rowOff>57404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6885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38202</xdr:rowOff>
    </xdr:from>
    <xdr:to>
      <xdr:col>45</xdr:col>
      <xdr:colOff>177800</xdr:colOff>
      <xdr:row>97</xdr:row>
      <xdr:rowOff>62401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68852"/>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32944</xdr:rowOff>
    </xdr:from>
    <xdr:to>
      <xdr:col>41</xdr:col>
      <xdr:colOff>50800</xdr:colOff>
      <xdr:row>97</xdr:row>
      <xdr:rowOff>62401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63594"/>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27701</xdr:rowOff>
    </xdr:from>
    <xdr:to>
      <xdr:col>55</xdr:col>
      <xdr:colOff>50800</xdr:colOff>
      <xdr:row>96</xdr:row>
      <xdr:rowOff>129301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6128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6604</xdr:rowOff>
    </xdr:from>
    <xdr:to>
      <xdr:col>50</xdr:col>
      <xdr:colOff>165100</xdr:colOff>
      <xdr:row>97</xdr:row>
      <xdr:rowOff>108204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158852</xdr:rowOff>
    </xdr:from>
    <xdr:to>
      <xdr:col>46</xdr:col>
      <xdr:colOff>38100</xdr:colOff>
      <xdr:row>97</xdr:row>
      <xdr:rowOff>89002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80129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11601</xdr:rowOff>
    </xdr:from>
    <xdr:to>
      <xdr:col>41</xdr:col>
      <xdr:colOff>101600</xdr:colOff>
      <xdr:row>97</xdr:row>
      <xdr:rowOff>113201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104328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153594</xdr:rowOff>
    </xdr:from>
    <xdr:to>
      <xdr:col>36</xdr:col>
      <xdr:colOff>165100</xdr:colOff>
      <xdr:row>97</xdr:row>
      <xdr:rowOff>83744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74871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104930</xdr:rowOff>
    </xdr:from>
    <xdr:to>
      <xdr:col>85</xdr:col>
      <xdr:colOff>127000</xdr:colOff>
      <xdr:row>35</xdr:row>
      <xdr:rowOff>82760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591330"/>
          <a:ext cx="838200" cy="4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93456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3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82760</xdr:rowOff>
    </xdr:from>
    <xdr:to>
      <xdr:col>81</xdr:col>
      <xdr:colOff>50800</xdr:colOff>
      <xdr:row>35</xdr:row>
      <xdr:rowOff>165888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83510"/>
          <a:ext cx="889000" cy="8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165888</xdr:rowOff>
    </xdr:from>
    <xdr:to>
      <xdr:col>76</xdr:col>
      <xdr:colOff>114300</xdr:colOff>
      <xdr:row>37</xdr:row>
      <xdr:rowOff>146960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66638"/>
          <a:ext cx="889000" cy="3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61072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61373</xdr:rowOff>
    </xdr:from>
    <xdr:to>
      <xdr:col>71</xdr:col>
      <xdr:colOff>177800</xdr:colOff>
      <xdr:row>37</xdr:row>
      <xdr:rowOff>146960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062123"/>
          <a:ext cx="889000" cy="42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54130</xdr:rowOff>
    </xdr:from>
    <xdr:to>
      <xdr:col>85</xdr:col>
      <xdr:colOff>177800</xdr:colOff>
      <xdr:row>32</xdr:row>
      <xdr:rowOff>155730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7157</xdr:rowOff>
    </xdr:from>
    <xdr:ext cx="599010"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31960</xdr:rowOff>
    </xdr:from>
    <xdr:to>
      <xdr:col>81</xdr:col>
      <xdr:colOff>101600</xdr:colOff>
      <xdr:row>35</xdr:row>
      <xdr:rowOff>133560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150087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181795" y="580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115088</xdr:rowOff>
    </xdr:from>
    <xdr:to>
      <xdr:col>76</xdr:col>
      <xdr:colOff>165100</xdr:colOff>
      <xdr:row>36</xdr:row>
      <xdr:rowOff>45238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61765</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96160</xdr:rowOff>
    </xdr:from>
    <xdr:to>
      <xdr:col>72</xdr:col>
      <xdr:colOff>38100</xdr:colOff>
      <xdr:row>38</xdr:row>
      <xdr:rowOff>26310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42837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1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10573</xdr:rowOff>
    </xdr:from>
    <xdr:to>
      <xdr:col>67</xdr:col>
      <xdr:colOff>101600</xdr:colOff>
      <xdr:row>35</xdr:row>
      <xdr:rowOff>112173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128700</xdr:rowOff>
    </xdr:from>
    <xdr:ext cx="59901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14795" y="578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13611</xdr:rowOff>
    </xdr:from>
    <xdr:to>
      <xdr:col>85</xdr:col>
      <xdr:colOff>126364</xdr:colOff>
      <xdr:row>58</xdr:row>
      <xdr:rowOff>11080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86111"/>
          <a:ext cx="1269" cy="1369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14907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11080</xdr:rowOff>
    </xdr:from>
    <xdr:to>
      <xdr:col>86</xdr:col>
      <xdr:colOff>25400</xdr:colOff>
      <xdr:row>58</xdr:row>
      <xdr:rowOff>11080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131738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6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13611</xdr:rowOff>
    </xdr:from>
    <xdr:to>
      <xdr:col>86</xdr:col>
      <xdr:colOff>25400</xdr:colOff>
      <xdr:row>50</xdr:row>
      <xdr:rowOff>13611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12712</xdr:rowOff>
    </xdr:from>
    <xdr:to>
      <xdr:col>85</xdr:col>
      <xdr:colOff>127000</xdr:colOff>
      <xdr:row>56</xdr:row>
      <xdr:rowOff>155539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13912"/>
          <a:ext cx="838200" cy="14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154787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41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131910</xdr:rowOff>
    </xdr:from>
    <xdr:to>
      <xdr:col>85</xdr:col>
      <xdr:colOff>177800</xdr:colOff>
      <xdr:row>55</xdr:row>
      <xdr:rowOff>62060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39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155539</xdr:rowOff>
    </xdr:from>
    <xdr:to>
      <xdr:col>81</xdr:col>
      <xdr:colOff>50800</xdr:colOff>
      <xdr:row>57</xdr:row>
      <xdr:rowOff>155473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56739"/>
          <a:ext cx="889000" cy="17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18687</xdr:rowOff>
    </xdr:from>
    <xdr:to>
      <xdr:col>81</xdr:col>
      <xdr:colOff>101600</xdr:colOff>
      <xdr:row>55</xdr:row>
      <xdr:rowOff>120287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136814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154053</xdr:rowOff>
    </xdr:from>
    <xdr:to>
      <xdr:col>76</xdr:col>
      <xdr:colOff>114300</xdr:colOff>
      <xdr:row>57</xdr:row>
      <xdr:rowOff>155473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926703"/>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97717</xdr:rowOff>
    </xdr:from>
    <xdr:to>
      <xdr:col>76</xdr:col>
      <xdr:colOff>165100</xdr:colOff>
      <xdr:row>56</xdr:row>
      <xdr:rowOff>27867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44394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154053</xdr:rowOff>
    </xdr:from>
    <xdr:to>
      <xdr:col>71</xdr:col>
      <xdr:colOff>177800</xdr:colOff>
      <xdr:row>58</xdr:row>
      <xdr:rowOff>45631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26703"/>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130163</xdr:rowOff>
    </xdr:from>
    <xdr:to>
      <xdr:col>72</xdr:col>
      <xdr:colOff>38100</xdr:colOff>
      <xdr:row>56</xdr:row>
      <xdr:rowOff>60313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76840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109686</xdr:rowOff>
    </xdr:from>
    <xdr:to>
      <xdr:col>67</xdr:col>
      <xdr:colOff>101600</xdr:colOff>
      <xdr:row>56</xdr:row>
      <xdr:rowOff>39836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56363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133362</xdr:rowOff>
    </xdr:from>
    <xdr:to>
      <xdr:col>85</xdr:col>
      <xdr:colOff>177800</xdr:colOff>
      <xdr:row>56</xdr:row>
      <xdr:rowOff>63512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111789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104739</xdr:rowOff>
    </xdr:from>
    <xdr:to>
      <xdr:col>81</xdr:col>
      <xdr:colOff>101600</xdr:colOff>
      <xdr:row>57</xdr:row>
      <xdr:rowOff>34889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26016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104673</xdr:rowOff>
    </xdr:from>
    <xdr:to>
      <xdr:col>76</xdr:col>
      <xdr:colOff>165100</xdr:colOff>
      <xdr:row>58</xdr:row>
      <xdr:rowOff>34823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25950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103253</xdr:rowOff>
    </xdr:from>
    <xdr:to>
      <xdr:col>72</xdr:col>
      <xdr:colOff>38100</xdr:colOff>
      <xdr:row>58</xdr:row>
      <xdr:rowOff>33403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24530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166281</xdr:rowOff>
    </xdr:from>
    <xdr:to>
      <xdr:col>67</xdr:col>
      <xdr:colOff>101600</xdr:colOff>
      <xdr:row>58</xdr:row>
      <xdr:rowOff>96431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87558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84803</xdr:rowOff>
    </xdr:from>
    <xdr:to>
      <xdr:col>85</xdr:col>
      <xdr:colOff>127000</xdr:colOff>
      <xdr:row>79</xdr:row>
      <xdr:rowOff>97605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629353"/>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96120</xdr:rowOff>
    </xdr:from>
    <xdr:to>
      <xdr:col>81</xdr:col>
      <xdr:colOff>50800</xdr:colOff>
      <xdr:row>79</xdr:row>
      <xdr:rowOff>97605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4067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96120</xdr:rowOff>
    </xdr:from>
    <xdr:to>
      <xdr:col>76</xdr:col>
      <xdr:colOff>114300</xdr:colOff>
      <xdr:row>79</xdr:row>
      <xdr:rowOff>98357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640670"/>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98357</xdr:rowOff>
    </xdr:from>
    <xdr:to>
      <xdr:col>71</xdr:col>
      <xdr:colOff>177800</xdr:colOff>
      <xdr:row>79</xdr:row>
      <xdr:rowOff>98357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6429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34003</xdr:rowOff>
    </xdr:from>
    <xdr:to>
      <xdr:col>85</xdr:col>
      <xdr:colOff>177800</xdr:colOff>
      <xdr:row>79</xdr:row>
      <xdr:rowOff>135603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7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120380</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9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46805</xdr:rowOff>
    </xdr:from>
    <xdr:to>
      <xdr:col>81</xdr:col>
      <xdr:colOff>101600</xdr:colOff>
      <xdr:row>79</xdr:row>
      <xdr:rowOff>148405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139532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84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45320</xdr:rowOff>
    </xdr:from>
    <xdr:to>
      <xdr:col>76</xdr:col>
      <xdr:colOff>165100</xdr:colOff>
      <xdr:row>79</xdr:row>
      <xdr:rowOff>146920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138047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8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47557</xdr:rowOff>
    </xdr:from>
    <xdr:to>
      <xdr:col>72</xdr:col>
      <xdr:colOff>38100</xdr:colOff>
      <xdr:row>79</xdr:row>
      <xdr:rowOff>149157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140284</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46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47557</xdr:rowOff>
    </xdr:from>
    <xdr:to>
      <xdr:col>67</xdr:col>
      <xdr:colOff>101600</xdr:colOff>
      <xdr:row>79</xdr:row>
      <xdr:rowOff>149157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140284</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57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149160</xdr:rowOff>
    </xdr:from>
    <xdr:to>
      <xdr:col>85</xdr:col>
      <xdr:colOff>127000</xdr:colOff>
      <xdr:row>97</xdr:row>
      <xdr:rowOff>160883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779810"/>
          <a:ext cx="8382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159164</xdr:rowOff>
    </xdr:from>
    <xdr:to>
      <xdr:col>81</xdr:col>
      <xdr:colOff>50800</xdr:colOff>
      <xdr:row>97</xdr:row>
      <xdr:rowOff>160883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789814"/>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159164</xdr:rowOff>
    </xdr:from>
    <xdr:to>
      <xdr:col>76</xdr:col>
      <xdr:colOff>114300</xdr:colOff>
      <xdr:row>97</xdr:row>
      <xdr:rowOff>159327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78981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159327</xdr:rowOff>
    </xdr:from>
    <xdr:to>
      <xdr:col>71</xdr:col>
      <xdr:colOff>177800</xdr:colOff>
      <xdr:row>98</xdr:row>
      <xdr:rowOff>21296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789977"/>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98360</xdr:rowOff>
    </xdr:from>
    <xdr:to>
      <xdr:col>85</xdr:col>
      <xdr:colOff>177800</xdr:colOff>
      <xdr:row>98</xdr:row>
      <xdr:rowOff>28510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7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13287</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4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110083</xdr:rowOff>
    </xdr:from>
    <xdr:to>
      <xdr:col>81</xdr:col>
      <xdr:colOff>101600</xdr:colOff>
      <xdr:row>98</xdr:row>
      <xdr:rowOff>40233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7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31360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108364</xdr:rowOff>
    </xdr:from>
    <xdr:to>
      <xdr:col>76</xdr:col>
      <xdr:colOff>165100</xdr:colOff>
      <xdr:row>98</xdr:row>
      <xdr:rowOff>38514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7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29641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108527</xdr:rowOff>
    </xdr:from>
    <xdr:to>
      <xdr:col>72</xdr:col>
      <xdr:colOff>38100</xdr:colOff>
      <xdr:row>98</xdr:row>
      <xdr:rowOff>38677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29804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141946</xdr:rowOff>
    </xdr:from>
    <xdr:to>
      <xdr:col>67</xdr:col>
      <xdr:colOff>101600</xdr:colOff>
      <xdr:row>98</xdr:row>
      <xdr:rowOff>72096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7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63223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18,133</a:t>
          </a:r>
          <a:r>
            <a:rPr kumimoji="1" lang="ja-JP" altLang="en-US" sz="1300">
              <a:latin typeface="ＭＳ Ｐゴシック" panose="020B0600070205080204" pitchFamily="50" charset="-128"/>
              <a:ea typeface="ＭＳ Ｐゴシック" panose="020B0600070205080204" pitchFamily="50" charset="-128"/>
            </a:rPr>
            <a:t>人であり、類似団体</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結果として、住民一人当たりのコストに換算すると、類似団体の中では人口が多いことにより、全体的には数値が類似団体平均を下回る傾向が強い。</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突出して類似団体平均値を上回っている目的別歳出は、消防費である。</a:t>
          </a:r>
        </a:p>
        <a:p>
          <a:r>
            <a:rPr kumimoji="1" lang="ja-JP" altLang="en-US" sz="1300">
              <a:latin typeface="ＭＳ Ｐゴシック" panose="020B0600070205080204" pitchFamily="50" charset="-128"/>
              <a:ea typeface="ＭＳ Ｐゴシック" panose="020B0600070205080204" pitchFamily="50" charset="-128"/>
            </a:rPr>
            <a:t>本町では、地下の亜炭廃坑に起因する落盤を防止するため、亜炭廃坑の予防充填事業を継続しており、当該事業に必要な予算は、防災対策事業の一環として消防費に計上している。</a:t>
          </a:r>
        </a:p>
        <a:p>
          <a:r>
            <a:rPr kumimoji="1" lang="ja-JP" altLang="en-US" sz="1300">
              <a:latin typeface="ＭＳ Ｐゴシック" panose="020B0600070205080204" pitchFamily="50" charset="-128"/>
              <a:ea typeface="ＭＳ Ｐゴシック" panose="020B0600070205080204" pitchFamily="50" charset="-128"/>
            </a:rPr>
            <a:t>当該事業の直接的な財源は国と県が造成する基金からの補助であり、町費の負担なく実施しているが、事業費が大きいため、消防費が類似団体平均を大きく上回っている。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財政調整基金の残高は</a:t>
          </a:r>
          <a:r>
            <a:rPr kumimoji="1" lang="en-US" altLang="ja-JP" sz="1350">
              <a:latin typeface="ＭＳ ゴシック" pitchFamily="49" charset="-128"/>
              <a:ea typeface="ＭＳ ゴシック" pitchFamily="49" charset="-128"/>
            </a:rPr>
            <a:t>1,768</a:t>
          </a:r>
          <a:r>
            <a:rPr kumimoji="1" lang="ja-JP" altLang="en-US" sz="1350">
              <a:latin typeface="ＭＳ ゴシック" pitchFamily="49" charset="-128"/>
              <a:ea typeface="ＭＳ ゴシック" pitchFamily="49" charset="-128"/>
            </a:rPr>
            <a:t>百万円で、前年度比</a:t>
          </a:r>
          <a:r>
            <a:rPr kumimoji="1" lang="en-US" altLang="ja-JP" sz="1350">
              <a:latin typeface="ＭＳ ゴシック" pitchFamily="49" charset="-128"/>
              <a:ea typeface="ＭＳ ゴシック" pitchFamily="49" charset="-128"/>
            </a:rPr>
            <a:t>51</a:t>
          </a:r>
          <a:r>
            <a:rPr kumimoji="1" lang="ja-JP" altLang="en-US" sz="1350">
              <a:latin typeface="ＭＳ ゴシック" pitchFamily="49" charset="-128"/>
              <a:ea typeface="ＭＳ ゴシック" pitchFamily="49" charset="-128"/>
            </a:rPr>
            <a:t>百万円の増となった。標準財政規模に占める比率は、普通交付税をはじめ全体の数値が伸びたことから、ほぼ前年度と同水準となっている。</a:t>
          </a:r>
        </a:p>
        <a:p>
          <a:r>
            <a:rPr kumimoji="1" lang="ja-JP" altLang="en-US" sz="1350">
              <a:latin typeface="ＭＳ ゴシック" pitchFamily="49" charset="-128"/>
              <a:ea typeface="ＭＳ ゴシック" pitchFamily="49" charset="-128"/>
            </a:rPr>
            <a:t>　実質収支額については、前年度比で</a:t>
          </a:r>
          <a:r>
            <a:rPr kumimoji="1" lang="en-US" altLang="ja-JP" sz="1350">
              <a:latin typeface="ＭＳ ゴシック" pitchFamily="49" charset="-128"/>
              <a:ea typeface="ＭＳ ゴシック" pitchFamily="49" charset="-128"/>
            </a:rPr>
            <a:t>1.35</a:t>
          </a:r>
          <a:r>
            <a:rPr kumimoji="1" lang="ja-JP" altLang="en-US" sz="1350">
              <a:latin typeface="ＭＳ ゴシック" pitchFamily="49" charset="-128"/>
              <a:ea typeface="ＭＳ ゴシック" pitchFamily="49" charset="-128"/>
            </a:rPr>
            <a:t>ｐｔの増となったが、これは、福祉医療費や障害福祉費などの実績が予算の見込みより下回ったことなどに加え、新型コロナウイルス感染症拡大の影響により、多くの事業が実施できなかったことや規模の縮小などを行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一般会計をはじめ、全ての会計で赤字は生じていない。今後とも赤字が発生しないよう経費の節減に取り組んでいく。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13500125</v>
      </c>
      <c r="BO4" s="426"/>
      <c r="BP4" s="426"/>
      <c r="BQ4" s="426"/>
      <c r="BR4" s="426"/>
      <c r="BS4" s="426"/>
      <c r="BT4" s="426"/>
      <c r="BU4" s="427"/>
      <c r="BV4" s="425">
        <v>8995360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5.7</v>
      </c>
      <c r="CU4" s="610"/>
      <c r="CV4" s="610"/>
      <c r="CW4" s="610"/>
      <c r="CX4" s="610"/>
      <c r="CY4" s="610"/>
      <c r="CZ4" s="610"/>
      <c r="DA4" s="611"/>
      <c r="DB4" s="609">
        <v>4.4000000000000004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13103616</v>
      </c>
      <c r="BO5" s="431"/>
      <c r="BP5" s="431"/>
      <c r="BQ5" s="431"/>
      <c r="BR5" s="431"/>
      <c r="BS5" s="431"/>
      <c r="BT5" s="431"/>
      <c r="BU5" s="432"/>
      <c r="BV5" s="430">
        <v>8696207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88.3</v>
      </c>
      <c r="CU5" s="401"/>
      <c r="CV5" s="401"/>
      <c r="CW5" s="401"/>
      <c r="CX5" s="401"/>
      <c r="CY5" s="401"/>
      <c r="CZ5" s="401"/>
      <c r="DA5" s="402"/>
      <c r="DB5" s="400">
        <v>87.7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396509</v>
      </c>
      <c r="BO6" s="431"/>
      <c r="BP6" s="431"/>
      <c r="BQ6" s="431"/>
      <c r="BR6" s="431"/>
      <c r="BS6" s="431"/>
      <c r="BT6" s="431"/>
      <c r="BU6" s="432"/>
      <c r="BV6" s="430">
        <v>299153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92.9</v>
      </c>
      <c r="CU6" s="584"/>
      <c r="CV6" s="584"/>
      <c r="CW6" s="584"/>
      <c r="CX6" s="584"/>
      <c r="CY6" s="584"/>
      <c r="CZ6" s="584"/>
      <c r="DA6" s="585"/>
      <c r="DB6" s="583">
        <v>92.6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127219</v>
      </c>
      <c r="BO7" s="431"/>
      <c r="BP7" s="431"/>
      <c r="BQ7" s="431"/>
      <c r="BR7" s="431"/>
      <c r="BS7" s="431"/>
      <c r="BT7" s="431"/>
      <c r="BU7" s="432"/>
      <c r="BV7" s="430">
        <v>99384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4723203</v>
      </c>
      <c r="CU7" s="431"/>
      <c r="CV7" s="431"/>
      <c r="CW7" s="431"/>
      <c r="CX7" s="431"/>
      <c r="CY7" s="431"/>
      <c r="CZ7" s="431"/>
      <c r="DA7" s="432"/>
      <c r="DB7" s="430">
        <v>4592183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269290</v>
      </c>
      <c r="BO8" s="431"/>
      <c r="BP8" s="431"/>
      <c r="BQ8" s="431"/>
      <c r="BR8" s="431"/>
      <c r="BS8" s="431"/>
      <c r="BT8" s="431"/>
      <c r="BU8" s="432"/>
      <c r="BV8" s="430">
        <v>199769</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0.65</v>
      </c>
      <c r="CU8" s="544"/>
      <c r="CV8" s="544"/>
      <c r="CW8" s="544"/>
      <c r="CX8" s="544"/>
      <c r="CY8" s="544"/>
      <c r="CZ8" s="544"/>
      <c r="DA8" s="545"/>
      <c r="DB8" s="543">
        <v>0.65</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17516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69521</v>
      </c>
      <c r="BO9" s="431"/>
      <c r="BP9" s="431"/>
      <c r="BQ9" s="431"/>
      <c r="BR9" s="431"/>
      <c r="BS9" s="431"/>
      <c r="BT9" s="431"/>
      <c r="BU9" s="432"/>
      <c r="BV9" s="430">
        <v>19895</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8.3000000000000007</v>
      </c>
      <c r="CU9" s="401"/>
      <c r="CV9" s="401"/>
      <c r="CW9" s="401"/>
      <c r="CX9" s="401"/>
      <c r="CY9" s="401"/>
      <c r="CZ9" s="401"/>
      <c r="DA9" s="402"/>
      <c r="DB9" s="400">
        <v>8.6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18111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94</v>
      </c>
      <c r="AV10" s="488"/>
      <c r="AW10" s="488"/>
      <c r="AX10" s="488"/>
      <c r="AY10" s="410" t="s">
        <v>120</v>
      </c>
      <c r="AZ10" s="411"/>
      <c r="BA10" s="411"/>
      <c r="BB10" s="411"/>
      <c r="BC10" s="411"/>
      <c r="BD10" s="411"/>
      <c r="BE10" s="411"/>
      <c r="BF10" s="411"/>
      <c r="BG10" s="411"/>
      <c r="BH10" s="411"/>
      <c r="BI10" s="411"/>
      <c r="BJ10" s="411"/>
      <c r="BK10" s="411"/>
      <c r="BL10" s="411"/>
      <c r="BM10" s="412"/>
      <c r="BN10" s="430">
        <v>100563</v>
      </c>
      <c r="BO10" s="431"/>
      <c r="BP10" s="431"/>
      <c r="BQ10" s="431"/>
      <c r="BR10" s="431"/>
      <c r="BS10" s="431"/>
      <c r="BT10" s="431"/>
      <c r="BU10" s="432"/>
      <c r="BV10" s="430">
        <v>143665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18133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49505</v>
      </c>
      <c r="BO12" s="431"/>
      <c r="BP12" s="431"/>
      <c r="BQ12" s="431"/>
      <c r="BR12" s="431"/>
      <c r="BS12" s="431"/>
      <c r="BT12" s="431"/>
      <c r="BU12" s="432"/>
      <c r="BV12" s="430">
        <v>138482</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17501</v>
      </c>
      <c r="S13" s="534"/>
      <c r="T13" s="534"/>
      <c r="U13" s="534"/>
      <c r="V13" s="535"/>
      <c r="W13" s="521" t="s">
        <v>141</v>
      </c>
      <c r="X13" s="443"/>
      <c r="Y13" s="443"/>
      <c r="Z13" s="443"/>
      <c r="AA13" s="443"/>
      <c r="AB13" s="444"/>
      <c r="AC13" s="406">
        <v>205</v>
      </c>
      <c r="AD13" s="407"/>
      <c r="AE13" s="407"/>
      <c r="AF13" s="407"/>
      <c r="AG13" s="408"/>
      <c r="AH13" s="406">
        <v>174</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120579</v>
      </c>
      <c r="BO13" s="431"/>
      <c r="BP13" s="431"/>
      <c r="BQ13" s="431"/>
      <c r="BR13" s="431"/>
      <c r="BS13" s="431"/>
      <c r="BT13" s="431"/>
      <c r="BU13" s="432"/>
      <c r="BV13" s="430">
        <v>25078</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6.3</v>
      </c>
      <c r="CU13" s="401"/>
      <c r="CV13" s="401"/>
      <c r="CW13" s="401"/>
      <c r="CX13" s="401"/>
      <c r="CY13" s="401"/>
      <c r="CZ13" s="401"/>
      <c r="DA13" s="402"/>
      <c r="DB13" s="400">
        <v>6.8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18348</v>
      </c>
      <c r="S14" s="534"/>
      <c r="T14" s="534"/>
      <c r="U14" s="534"/>
      <c r="V14" s="535"/>
      <c r="W14" s="536"/>
      <c r="X14" s="446"/>
      <c r="Y14" s="446"/>
      <c r="Z14" s="446"/>
      <c r="AA14" s="446"/>
      <c r="AB14" s="447"/>
      <c r="AC14" s="526">
        <v>2.2999999999999998</v>
      </c>
      <c r="AD14" s="527"/>
      <c r="AE14" s="527"/>
      <c r="AF14" s="527"/>
      <c r="AG14" s="528"/>
      <c r="AH14" s="526">
        <v>1.9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17733</v>
      </c>
      <c r="S15" s="534"/>
      <c r="T15" s="534"/>
      <c r="U15" s="534"/>
      <c r="V15" s="535"/>
      <c r="W15" s="521" t="s">
        <v>149</v>
      </c>
      <c r="X15" s="443"/>
      <c r="Y15" s="443"/>
      <c r="Z15" s="443"/>
      <c r="AA15" s="443"/>
      <c r="AB15" s="444"/>
      <c r="AC15" s="406">
        <v>3628</v>
      </c>
      <c r="AD15" s="407"/>
      <c r="AE15" s="407"/>
      <c r="AF15" s="407"/>
      <c r="AG15" s="408"/>
      <c r="AH15" s="406">
        <v>3732</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2477373</v>
      </c>
      <c r="BO15" s="426"/>
      <c r="BP15" s="426"/>
      <c r="BQ15" s="426"/>
      <c r="BR15" s="426"/>
      <c r="BS15" s="426"/>
      <c r="BT15" s="426"/>
      <c r="BU15" s="427"/>
      <c r="BV15" s="425">
        <v>2385340</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40.1</v>
      </c>
      <c r="AD16" s="527"/>
      <c r="AE16" s="527"/>
      <c r="AF16" s="527"/>
      <c r="AG16" s="528"/>
      <c r="AH16" s="526">
        <v>41</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3828485</v>
      </c>
      <c r="BO16" s="431"/>
      <c r="BP16" s="431"/>
      <c r="BQ16" s="431"/>
      <c r="BR16" s="431"/>
      <c r="BS16" s="431"/>
      <c r="BT16" s="431"/>
      <c r="BU16" s="432"/>
      <c r="BV16" s="430">
        <v>3689643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5209</v>
      </c>
      <c r="AD17" s="407"/>
      <c r="AE17" s="407"/>
      <c r="AF17" s="407"/>
      <c r="AG17" s="408"/>
      <c r="AH17" s="406">
        <v>5204</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3130442</v>
      </c>
      <c r="BO17" s="431"/>
      <c r="BP17" s="431"/>
      <c r="BQ17" s="431"/>
      <c r="BR17" s="431"/>
      <c r="BS17" s="431"/>
      <c r="BT17" s="431"/>
      <c r="BU17" s="432"/>
      <c r="BV17" s="430">
        <v>3035281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56.69</v>
      </c>
      <c r="M18" s="495"/>
      <c r="N18" s="495"/>
      <c r="O18" s="495"/>
      <c r="P18" s="495"/>
      <c r="Q18" s="495"/>
      <c r="R18" s="496"/>
      <c r="S18" s="496"/>
      <c r="T18" s="496"/>
      <c r="U18" s="496"/>
      <c r="V18" s="497"/>
      <c r="W18" s="511"/>
      <c r="X18" s="512"/>
      <c r="Y18" s="512"/>
      <c r="Z18" s="512"/>
      <c r="AA18" s="512"/>
      <c r="AB18" s="522"/>
      <c r="AC18" s="394">
        <v>57.6</v>
      </c>
      <c r="AD18" s="395"/>
      <c r="AE18" s="395"/>
      <c r="AF18" s="395"/>
      <c r="AG18" s="498"/>
      <c r="AH18" s="394">
        <v>57.1</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4338884</v>
      </c>
      <c r="BO18" s="431"/>
      <c r="BP18" s="431"/>
      <c r="BQ18" s="431"/>
      <c r="BR18" s="431"/>
      <c r="BS18" s="431"/>
      <c r="BT18" s="431"/>
      <c r="BU18" s="432"/>
      <c r="BV18" s="430">
        <v>4243567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309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5869031</v>
      </c>
      <c r="BO19" s="431"/>
      <c r="BP19" s="431"/>
      <c r="BQ19" s="431"/>
      <c r="BR19" s="431"/>
      <c r="BS19" s="431"/>
      <c r="BT19" s="431"/>
      <c r="BU19" s="432"/>
      <c r="BV19" s="430">
        <v>5512144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6768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5552810</v>
      </c>
      <c r="BO23" s="431"/>
      <c r="BP23" s="431"/>
      <c r="BQ23" s="431"/>
      <c r="BR23" s="431"/>
      <c r="BS23" s="431"/>
      <c r="BT23" s="431"/>
      <c r="BU23" s="432"/>
      <c r="BV23" s="430">
        <v>5322137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7080</v>
      </c>
      <c r="R24" s="407"/>
      <c r="S24" s="407"/>
      <c r="T24" s="407"/>
      <c r="U24" s="407"/>
      <c r="V24" s="408"/>
      <c r="W24" s="472"/>
      <c r="X24" s="463"/>
      <c r="Y24" s="464"/>
      <c r="Z24" s="403" t="s">
        <v>173</v>
      </c>
      <c r="AA24" s="404"/>
      <c r="AB24" s="404"/>
      <c r="AC24" s="404"/>
      <c r="AD24" s="404"/>
      <c r="AE24" s="404"/>
      <c r="AF24" s="404"/>
      <c r="AG24" s="405"/>
      <c r="AH24" s="406">
        <v>129</v>
      </c>
      <c r="AI24" s="407"/>
      <c r="AJ24" s="407"/>
      <c r="AK24" s="407"/>
      <c r="AL24" s="408"/>
      <c r="AM24" s="406">
        <v>378615</v>
      </c>
      <c r="AN24" s="407"/>
      <c r="AO24" s="407"/>
      <c r="AP24" s="407"/>
      <c r="AQ24" s="407"/>
      <c r="AR24" s="408"/>
      <c r="AS24" s="406">
        <v>2935</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4707538</v>
      </c>
      <c r="BO24" s="431"/>
      <c r="BP24" s="431"/>
      <c r="BQ24" s="431"/>
      <c r="BR24" s="431"/>
      <c r="BS24" s="431"/>
      <c r="BT24" s="431"/>
      <c r="BU24" s="432"/>
      <c r="BV24" s="430">
        <v>4497268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5940</v>
      </c>
      <c r="R25" s="407"/>
      <c r="S25" s="407"/>
      <c r="T25" s="407"/>
      <c r="U25" s="407"/>
      <c r="V25" s="408"/>
      <c r="W25" s="472"/>
      <c r="X25" s="463"/>
      <c r="Y25" s="464"/>
      <c r="Z25" s="403" t="s">
        <v>176</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394238</v>
      </c>
      <c r="BO25" s="426"/>
      <c r="BP25" s="426"/>
      <c r="BQ25" s="426"/>
      <c r="BR25" s="426"/>
      <c r="BS25" s="426"/>
      <c r="BT25" s="426"/>
      <c r="BU25" s="427"/>
      <c r="BV25" s="425">
        <v>980792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5520</v>
      </c>
      <c r="R26" s="407"/>
      <c r="S26" s="407"/>
      <c r="T26" s="407"/>
      <c r="U26" s="407"/>
      <c r="V26" s="408"/>
      <c r="W26" s="472"/>
      <c r="X26" s="463"/>
      <c r="Y26" s="464"/>
      <c r="Z26" s="403" t="s">
        <v>179</v>
      </c>
      <c r="AA26" s="485"/>
      <c r="AB26" s="485"/>
      <c r="AC26" s="485"/>
      <c r="AD26" s="485"/>
      <c r="AE26" s="485"/>
      <c r="AF26" s="485"/>
      <c r="AG26" s="486"/>
      <c r="AH26" s="406" t="s">
        <v>129</v>
      </c>
      <c r="AI26" s="407"/>
      <c r="AJ26" s="407"/>
      <c r="AK26" s="407"/>
      <c r="AL26" s="408"/>
      <c r="AM26" s="406" t="s">
        <v>138</v>
      </c>
      <c r="AN26" s="407"/>
      <c r="AO26" s="407"/>
      <c r="AP26" s="407"/>
      <c r="AQ26" s="407"/>
      <c r="AR26" s="408"/>
      <c r="AS26" s="406" t="s">
        <v>138</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3000</v>
      </c>
      <c r="R27" s="407"/>
      <c r="S27" s="407"/>
      <c r="T27" s="407"/>
      <c r="U27" s="407"/>
      <c r="V27" s="408"/>
      <c r="W27" s="472"/>
      <c r="X27" s="463"/>
      <c r="Y27" s="464"/>
      <c r="Z27" s="403" t="s">
        <v>182</v>
      </c>
      <c r="AA27" s="404"/>
      <c r="AB27" s="404"/>
      <c r="AC27" s="404"/>
      <c r="AD27" s="404"/>
      <c r="AE27" s="404"/>
      <c r="AF27" s="404"/>
      <c r="AG27" s="405"/>
      <c r="AH27" s="406" t="s">
        <v>138</v>
      </c>
      <c r="AI27" s="407"/>
      <c r="AJ27" s="407"/>
      <c r="AK27" s="407"/>
      <c r="AL27" s="408"/>
      <c r="AM27" s="406" t="s">
        <v>129</v>
      </c>
      <c r="AN27" s="407"/>
      <c r="AO27" s="407"/>
      <c r="AP27" s="407"/>
      <c r="AQ27" s="407"/>
      <c r="AR27" s="408"/>
      <c r="AS27" s="406" t="s">
        <v>138</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201212</v>
      </c>
      <c r="BO27" s="434"/>
      <c r="BP27" s="434"/>
      <c r="BQ27" s="434"/>
      <c r="BR27" s="434"/>
      <c r="BS27" s="434"/>
      <c r="BT27" s="434"/>
      <c r="BU27" s="435"/>
      <c r="BV27" s="433">
        <v>201191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2450</v>
      </c>
      <c r="R28" s="407"/>
      <c r="S28" s="407"/>
      <c r="T28" s="407"/>
      <c r="U28" s="407"/>
      <c r="V28" s="408"/>
      <c r="W28" s="472"/>
      <c r="X28" s="463"/>
      <c r="Y28" s="464"/>
      <c r="Z28" s="403" t="s">
        <v>185</v>
      </c>
      <c r="AA28" s="404"/>
      <c r="AB28" s="404"/>
      <c r="AC28" s="404"/>
      <c r="AD28" s="404"/>
      <c r="AE28" s="404"/>
      <c r="AF28" s="404"/>
      <c r="AG28" s="405"/>
      <c r="AH28" s="406" t="s">
        <v>138</v>
      </c>
      <c r="AI28" s="407"/>
      <c r="AJ28" s="407"/>
      <c r="AK28" s="407"/>
      <c r="AL28" s="408"/>
      <c r="AM28" s="406" t="s">
        <v>138</v>
      </c>
      <c r="AN28" s="407"/>
      <c r="AO28" s="407"/>
      <c r="AP28" s="407"/>
      <c r="AQ28" s="407"/>
      <c r="AR28" s="408"/>
      <c r="AS28" s="406" t="s">
        <v>139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1768198</v>
      </c>
      <c r="BO28" s="426"/>
      <c r="BP28" s="426"/>
      <c r="BQ28" s="426"/>
      <c r="BR28" s="426"/>
      <c r="BS28" s="426"/>
      <c r="BT28" s="426"/>
      <c r="BU28" s="427"/>
      <c r="BV28" s="425">
        <v>1717140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10</v>
      </c>
      <c r="M29" s="407"/>
      <c r="N29" s="407"/>
      <c r="O29" s="407"/>
      <c r="P29" s="408"/>
      <c r="Q29" s="406">
        <v>2200</v>
      </c>
      <c r="R29" s="407"/>
      <c r="S29" s="407"/>
      <c r="T29" s="407"/>
      <c r="U29" s="407"/>
      <c r="V29" s="408"/>
      <c r="W29" s="473"/>
      <c r="X29" s="474"/>
      <c r="Y29" s="475"/>
      <c r="Z29" s="403" t="s">
        <v>188</v>
      </c>
      <c r="AA29" s="404"/>
      <c r="AB29" s="404"/>
      <c r="AC29" s="404"/>
      <c r="AD29" s="404"/>
      <c r="AE29" s="404"/>
      <c r="AF29" s="404"/>
      <c r="AG29" s="405"/>
      <c r="AH29" s="406">
        <v>129</v>
      </c>
      <c r="AI29" s="407"/>
      <c r="AJ29" s="407"/>
      <c r="AK29" s="407"/>
      <c r="AL29" s="408"/>
      <c r="AM29" s="406">
        <v>378615</v>
      </c>
      <c r="AN29" s="407"/>
      <c r="AO29" s="407"/>
      <c r="AP29" s="407"/>
      <c r="AQ29" s="407"/>
      <c r="AR29" s="408"/>
      <c r="AS29" s="406">
        <v>2935</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504654</v>
      </c>
      <c r="BO29" s="431"/>
      <c r="BP29" s="431"/>
      <c r="BQ29" s="431"/>
      <c r="BR29" s="431"/>
      <c r="BS29" s="431"/>
      <c r="BT29" s="431"/>
      <c r="BU29" s="432"/>
      <c r="BV29" s="430">
        <v>504534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96.8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2354218</v>
      </c>
      <c r="BO30" s="434"/>
      <c r="BP30" s="434"/>
      <c r="BQ30" s="434"/>
      <c r="BR30" s="434"/>
      <c r="BS30" s="434"/>
      <c r="BT30" s="434"/>
      <c r="BU30" s="435"/>
      <c r="BV30" s="433">
        <v>2112085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197</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197</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可茂衛生施設利用組合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御嵩町土地開発公社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可児川防災等ため池組合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介護保険特別会計（保険事業勘定）</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可児市・御嵩町中学校組合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介護保険特別会計（介護サービス事業勘定）</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岐阜県市町村会館組合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岐阜県市町村職員退職手当組合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可茂消防事務組合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後期高齢者医療連合(一般会計分)</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後期高齢者医療連合(特別会計分)</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可茂公設地方卸売市場組合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gv88ul0mgSBKBmtXUevT3pL2pSS3sTM12CA5TYJhl2mUp9qSiO5h8clvJ5BwrRirOahkDSIqtyLFs3DzjHuyA==" saltValue="0qnb5lhhjbZ6WXVM4Wt3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563</v>
      </c>
      <c r="D34" s="1212"/>
      <c r="E34" s="1213"/>
      <c r="F34" s="32">
        <v>6.51</v>
      </c>
      <c r="G34" s="33">
        <v>8.15</v>
      </c>
      <c r="H34" s="33">
        <v>7.44</v>
      </c>
      <c r="I34" s="33">
        <v>8.64</v>
      </c>
      <c r="J34" s="34">
        <v>9.08</v>
      </c>
      <c r="K34" s="22"/>
      <c r="L34" s="22"/>
      <c r="M34" s="22"/>
      <c r="N34" s="22"/>
      <c r="O34" s="22"/>
      <c r="P34" s="22"/>
    </row>
    <row r="35" spans="1:16" ht="39" customHeight="1" x14ac:dyDescent="0.15">
      <c r="A35" s="22"/>
      <c r="B35" s="35"/>
      <c r="C35" s="1206" t="s">
        <v>564</v>
      </c>
      <c r="D35" s="1207"/>
      <c r="E35" s="1208"/>
      <c r="F35" s="36">
        <v>3.35</v>
      </c>
      <c r="G35" s="37">
        <v>3.29</v>
      </c>
      <c r="H35" s="37">
        <v>3.94</v>
      </c>
      <c r="I35" s="37">
        <v>4.3499999999999996</v>
      </c>
      <c r="J35" s="38">
        <v>5.7</v>
      </c>
      <c r="K35" s="22"/>
      <c r="L35" s="22"/>
      <c r="M35" s="22"/>
      <c r="N35" s="22"/>
      <c r="O35" s="22"/>
      <c r="P35" s="22"/>
    </row>
    <row r="36" spans="1:16" ht="39" customHeight="1" x14ac:dyDescent="0.15">
      <c r="A36" s="22"/>
      <c r="B36" s="35"/>
      <c r="C36" s="1206" t="s">
        <v>565</v>
      </c>
      <c r="D36" s="1207"/>
      <c r="E36" s="1208"/>
      <c r="F36" s="36">
        <v>0.36</v>
      </c>
      <c r="G36" s="37">
        <v>0.92</v>
      </c>
      <c r="H36" s="37">
        <v>1.41</v>
      </c>
      <c r="I36" s="37">
        <v>2.61</v>
      </c>
      <c r="J36" s="38">
        <v>3.4</v>
      </c>
      <c r="K36" s="22"/>
      <c r="L36" s="22"/>
      <c r="M36" s="22"/>
      <c r="N36" s="22"/>
      <c r="O36" s="22"/>
      <c r="P36" s="22"/>
    </row>
    <row r="37" spans="1:16" ht="39" customHeight="1" x14ac:dyDescent="0.15">
      <c r="A37" s="22"/>
      <c r="B37" s="35"/>
      <c r="C37" s="1206" t="s">
        <v>566</v>
      </c>
      <c r="D37" s="1207"/>
      <c r="E37" s="1208"/>
      <c r="F37" s="36">
        <v>0.61</v>
      </c>
      <c r="G37" s="37">
        <v>0.65</v>
      </c>
      <c r="H37" s="37">
        <v>4.1399999999999997</v>
      </c>
      <c r="I37" s="37">
        <v>2.0699999999999998</v>
      </c>
      <c r="J37" s="38">
        <v>1.85</v>
      </c>
      <c r="K37" s="22"/>
      <c r="L37" s="22"/>
      <c r="M37" s="22"/>
      <c r="N37" s="22"/>
      <c r="O37" s="22"/>
      <c r="P37" s="22"/>
    </row>
    <row r="38" spans="1:16" ht="39" customHeight="1" x14ac:dyDescent="0.15">
      <c r="A38" s="22"/>
      <c r="B38" s="35"/>
      <c r="C38" s="1206" t="s">
        <v>567</v>
      </c>
      <c r="D38" s="1207"/>
      <c r="E38" s="1208"/>
      <c r="F38" s="36">
        <v>1.85</v>
      </c>
      <c r="G38" s="37">
        <v>1.31</v>
      </c>
      <c r="H38" s="37">
        <v>1.1299999999999999</v>
      </c>
      <c r="I38" s="37">
        <v>0.55000000000000004</v>
      </c>
      <c r="J38" s="38">
        <v>1.33</v>
      </c>
      <c r="K38" s="22"/>
      <c r="L38" s="22"/>
      <c r="M38" s="22"/>
      <c r="N38" s="22"/>
      <c r="O38" s="22"/>
      <c r="P38" s="22"/>
    </row>
    <row r="39" spans="1:16" ht="39" customHeight="1" x14ac:dyDescent="0.15">
      <c r="A39" s="22"/>
      <c r="B39" s="35"/>
      <c r="C39" s="1206" t="s">
        <v>568</v>
      </c>
      <c r="D39" s="1207"/>
      <c r="E39" s="1208"/>
      <c r="F39" s="36">
        <v>0.13</v>
      </c>
      <c r="G39" s="37">
        <v>0.13</v>
      </c>
      <c r="H39" s="37">
        <v>0.14000000000000001</v>
      </c>
      <c r="I39" s="37">
        <v>0.12</v>
      </c>
      <c r="J39" s="38">
        <v>0.13</v>
      </c>
      <c r="K39" s="22"/>
      <c r="L39" s="22"/>
      <c r="M39" s="22"/>
      <c r="N39" s="22"/>
      <c r="O39" s="22"/>
      <c r="P39" s="22"/>
    </row>
    <row r="40" spans="1:16" ht="39" customHeight="1" x14ac:dyDescent="0.15">
      <c r="A40" s="22"/>
      <c r="B40" s="35"/>
      <c r="C40" s="1206" t="s">
        <v>569</v>
      </c>
      <c r="D40" s="1207"/>
      <c r="E40" s="1208"/>
      <c r="F40" s="36">
        <v>0.04</v>
      </c>
      <c r="G40" s="37">
        <v>0.1</v>
      </c>
      <c r="H40" s="37">
        <v>0</v>
      </c>
      <c r="I40" s="37">
        <v>0.03</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571</v>
      </c>
      <c r="D43" s="1210"/>
      <c r="E43" s="1211"/>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VqLCWW6Xiqb4FvBbJbRJZY7RZd13VywPYQrYs2SjOIwUxdLccucaQEI3qSiPW1sw06zr6QNRIcEgIem5KkcUA==" saltValue="3xeaIK+MrWabOQpAHHo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426</v>
      </c>
      <c r="L45" s="60">
        <v>479</v>
      </c>
      <c r="M45" s="60">
        <v>477</v>
      </c>
      <c r="N45" s="60">
        <v>473</v>
      </c>
      <c r="O45" s="61">
        <v>487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15</v>
      </c>
      <c r="F48" s="1216"/>
      <c r="G48" s="1216"/>
      <c r="H48" s="1216"/>
      <c r="I48" s="1216"/>
      <c r="J48" s="1217"/>
      <c r="K48" s="63">
        <v>441</v>
      </c>
      <c r="L48" s="64">
        <v>444</v>
      </c>
      <c r="M48" s="64">
        <v>355</v>
      </c>
      <c r="N48" s="64">
        <v>361</v>
      </c>
      <c r="O48" s="65">
        <v>383</v>
      </c>
      <c r="P48" s="48"/>
      <c r="Q48" s="48"/>
      <c r="R48" s="48"/>
      <c r="S48" s="48"/>
      <c r="T48" s="48"/>
      <c r="U48" s="48"/>
    </row>
    <row r="49" spans="1:21" ht="30.75" customHeight="1" x14ac:dyDescent="0.15">
      <c r="A49" s="48"/>
      <c r="B49" s="1234"/>
      <c r="C49" s="1235"/>
      <c r="D49" s="62"/>
      <c r="E49" s="1216" t="s">
        <v>16</v>
      </c>
      <c r="F49" s="1216"/>
      <c r="G49" s="1216"/>
      <c r="H49" s="1216"/>
      <c r="I49" s="1216"/>
      <c r="J49" s="1217"/>
      <c r="K49" s="63">
        <v>47</v>
      </c>
      <c r="L49" s="64">
        <v>50</v>
      </c>
      <c r="M49" s="64">
        <v>37</v>
      </c>
      <c r="N49" s="64">
        <v>48</v>
      </c>
      <c r="O49" s="65">
        <v>58</v>
      </c>
      <c r="P49" s="48"/>
      <c r="Q49" s="48"/>
      <c r="R49" s="48"/>
      <c r="S49" s="48"/>
      <c r="T49" s="48"/>
      <c r="U49" s="48"/>
    </row>
    <row r="50" spans="1:21" ht="30.75" customHeight="1" x14ac:dyDescent="0.15">
      <c r="A50" s="48"/>
      <c r="B50" s="1234"/>
      <c r="C50" s="1235"/>
      <c r="D50" s="62"/>
      <c r="E50" s="1216" t="s">
        <v>17</v>
      </c>
      <c r="F50" s="1216"/>
      <c r="G50" s="1216"/>
      <c r="H50" s="1216"/>
      <c r="I50" s="1216"/>
      <c r="J50" s="1217"/>
      <c r="K50" s="63">
        <v>9</v>
      </c>
      <c r="L50" s="64">
        <v>9</v>
      </c>
      <c r="M50" s="64">
        <v>9</v>
      </c>
      <c r="N50" s="64">
        <v>9</v>
      </c>
      <c r="O50" s="65">
        <v>9</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t="s">
        <v>515</v>
      </c>
      <c r="N51" s="64" t="s">
        <v>515</v>
      </c>
      <c r="O51" s="65" t="s">
        <v>515</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650</v>
      </c>
      <c r="L52" s="64">
        <v>644</v>
      </c>
      <c r="M52" s="64">
        <v>654</v>
      </c>
      <c r="N52" s="64">
        <v>652</v>
      </c>
      <c r="O52" s="65">
        <v>637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273</v>
      </c>
      <c r="L53" s="69">
        <v>338</v>
      </c>
      <c r="M53" s="69">
        <v>224</v>
      </c>
      <c r="N53" s="69">
        <v>239</v>
      </c>
      <c r="O53" s="70">
        <v>300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515</v>
      </c>
      <c r="L57" s="84" t="s">
        <v>515</v>
      </c>
      <c r="M57" s="84" t="s">
        <v>515</v>
      </c>
      <c r="N57" s="84" t="s">
        <v>515</v>
      </c>
      <c r="O57" s="85" t="s">
        <v>515</v>
      </c>
    </row>
    <row r="58" spans="1:21" ht="31.5" customHeight="1" thickBot="1" x14ac:dyDescent="0.2">
      <c r="B58" s="1224"/>
      <c r="C58" s="1225"/>
      <c r="D58" s="1229" t="s">
        <v>27</v>
      </c>
      <c r="E58" s="1230"/>
      <c r="F58" s="1230"/>
      <c r="G58" s="1230"/>
      <c r="H58" s="1230"/>
      <c r="I58" s="1230"/>
      <c r="J58" s="1231"/>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7C7KO0ABbGi16Cz/Wf5dCWKodsePh3H9mWA66S5aAhncXPUTT38pbct41D2wxeFymLphgx60F9wyh+5wQD0EA==" saltValue="6it5Y2g5inM17YslKHm+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2" t="s">
        <v>30</v>
      </c>
      <c r="C41" s="1253"/>
      <c r="D41" s="102"/>
      <c r="E41" s="1254" t="s">
        <v>31</v>
      </c>
      <c r="F41" s="1254"/>
      <c r="G41" s="1254"/>
      <c r="H41" s="1255"/>
      <c r="I41" s="103">
        <v>5254</v>
      </c>
      <c r="J41" s="104">
        <v>5195</v>
      </c>
      <c r="K41" s="104">
        <v>5160</v>
      </c>
      <c r="L41" s="104">
        <v>5322</v>
      </c>
      <c r="M41" s="105">
        <v>5553</v>
      </c>
    </row>
    <row r="42" spans="2:13" ht="27.75" customHeight="1" x14ac:dyDescent="0.15">
      <c r="B42" s="1242"/>
      <c r="C42" s="1243"/>
      <c r="D42" s="106"/>
      <c r="E42" s="1246" t="s">
        <v>32</v>
      </c>
      <c r="F42" s="1246"/>
      <c r="G42" s="1246"/>
      <c r="H42" s="1247"/>
      <c r="I42" s="107">
        <v>43</v>
      </c>
      <c r="J42" s="108">
        <v>34</v>
      </c>
      <c r="K42" s="108">
        <v>26</v>
      </c>
      <c r="L42" s="108">
        <v>17</v>
      </c>
      <c r="M42" s="109">
        <v>9</v>
      </c>
    </row>
    <row r="43" spans="2:13" ht="27.75" customHeight="1" x14ac:dyDescent="0.15">
      <c r="B43" s="1242"/>
      <c r="C43" s="1243"/>
      <c r="D43" s="106"/>
      <c r="E43" s="1246" t="s">
        <v>33</v>
      </c>
      <c r="F43" s="1246"/>
      <c r="G43" s="1246"/>
      <c r="H43" s="1247"/>
      <c r="I43" s="107">
        <v>4979</v>
      </c>
      <c r="J43" s="108">
        <v>4788</v>
      </c>
      <c r="K43" s="108">
        <v>4679</v>
      </c>
      <c r="L43" s="108">
        <v>4012</v>
      </c>
      <c r="M43" s="109">
        <v>3527</v>
      </c>
    </row>
    <row r="44" spans="2:13" ht="27.75" customHeight="1" x14ac:dyDescent="0.15">
      <c r="B44" s="1242"/>
      <c r="C44" s="1243"/>
      <c r="D44" s="106"/>
      <c r="E44" s="1246" t="s">
        <v>34</v>
      </c>
      <c r="F44" s="1246"/>
      <c r="G44" s="1246"/>
      <c r="H44" s="1247"/>
      <c r="I44" s="107">
        <v>217</v>
      </c>
      <c r="J44" s="108">
        <v>194</v>
      </c>
      <c r="K44" s="108">
        <v>375</v>
      </c>
      <c r="L44" s="108">
        <v>396</v>
      </c>
      <c r="M44" s="109">
        <v>393</v>
      </c>
    </row>
    <row r="45" spans="2:13" ht="27.75" customHeight="1" x14ac:dyDescent="0.15">
      <c r="B45" s="1242"/>
      <c r="C45" s="1243"/>
      <c r="D45" s="106"/>
      <c r="E45" s="1246" t="s">
        <v>35</v>
      </c>
      <c r="F45" s="1246"/>
      <c r="G45" s="1246"/>
      <c r="H45" s="1247"/>
      <c r="I45" s="107">
        <v>1081</v>
      </c>
      <c r="J45" s="108">
        <v>1067</v>
      </c>
      <c r="K45" s="108">
        <v>998</v>
      </c>
      <c r="L45" s="108">
        <v>1015</v>
      </c>
      <c r="M45" s="109">
        <v>999</v>
      </c>
    </row>
    <row r="46" spans="2:13" ht="27.75" customHeight="1" x14ac:dyDescent="0.15">
      <c r="B46" s="1242"/>
      <c r="C46" s="1243"/>
      <c r="D46" s="110"/>
      <c r="E46" s="1246" t="s">
        <v>36</v>
      </c>
      <c r="F46" s="1246"/>
      <c r="G46" s="1246"/>
      <c r="H46" s="1247"/>
      <c r="I46" s="107" t="s">
        <v>515</v>
      </c>
      <c r="J46" s="108" t="s">
        <v>515</v>
      </c>
      <c r="K46" s="108" t="s">
        <v>515</v>
      </c>
      <c r="L46" s="108" t="s">
        <v>515</v>
      </c>
      <c r="M46" s="109" t="s">
        <v>515</v>
      </c>
    </row>
    <row r="47" spans="2:13" ht="27.75" customHeight="1" x14ac:dyDescent="0.15">
      <c r="B47" s="1242"/>
      <c r="C47" s="1243"/>
      <c r="D47" s="111"/>
      <c r="E47" s="1256" t="s">
        <v>37</v>
      </c>
      <c r="F47" s="1257"/>
      <c r="G47" s="1257"/>
      <c r="H47" s="1258"/>
      <c r="I47" s="107" t="s">
        <v>515</v>
      </c>
      <c r="J47" s="108" t="s">
        <v>515</v>
      </c>
      <c r="K47" s="108" t="s">
        <v>515</v>
      </c>
      <c r="L47" s="108" t="s">
        <v>515</v>
      </c>
      <c r="M47" s="109" t="s">
        <v>515</v>
      </c>
    </row>
    <row r="48" spans="2:13" ht="27.75" customHeight="1" x14ac:dyDescent="0.15">
      <c r="B48" s="1242"/>
      <c r="C48" s="1243"/>
      <c r="D48" s="106"/>
      <c r="E48" s="1246" t="s">
        <v>38</v>
      </c>
      <c r="F48" s="1246"/>
      <c r="G48" s="1246"/>
      <c r="H48" s="1247"/>
      <c r="I48" s="107" t="s">
        <v>515</v>
      </c>
      <c r="J48" s="108" t="s">
        <v>515</v>
      </c>
      <c r="K48" s="108" t="s">
        <v>515</v>
      </c>
      <c r="L48" s="108" t="s">
        <v>515</v>
      </c>
      <c r="M48" s="109" t="s">
        <v>515</v>
      </c>
    </row>
    <row r="49" spans="2:13" ht="27.75" customHeight="1" x14ac:dyDescent="0.15">
      <c r="B49" s="1244"/>
      <c r="C49" s="1245"/>
      <c r="D49" s="106"/>
      <c r="E49" s="1246" t="s">
        <v>39</v>
      </c>
      <c r="F49" s="1246"/>
      <c r="G49" s="1246"/>
      <c r="H49" s="1247"/>
      <c r="I49" s="107" t="s">
        <v>515</v>
      </c>
      <c r="J49" s="108" t="s">
        <v>515</v>
      </c>
      <c r="K49" s="108" t="s">
        <v>515</v>
      </c>
      <c r="L49" s="108" t="s">
        <v>515</v>
      </c>
      <c r="M49" s="109" t="s">
        <v>515</v>
      </c>
    </row>
    <row r="50" spans="2:13" ht="27.75" customHeight="1" x14ac:dyDescent="0.15">
      <c r="B50" s="1240" t="s">
        <v>40</v>
      </c>
      <c r="C50" s="1241"/>
      <c r="D50" s="112"/>
      <c r="E50" s="1246" t="s">
        <v>41</v>
      </c>
      <c r="F50" s="1246"/>
      <c r="G50" s="1246"/>
      <c r="H50" s="1247"/>
      <c r="I50" s="107">
        <v>4102</v>
      </c>
      <c r="J50" s="108">
        <v>4349</v>
      </c>
      <c r="K50" s="108">
        <v>4561</v>
      </c>
      <c r="L50" s="108">
        <v>4827</v>
      </c>
      <c r="M50" s="109">
        <v>5173</v>
      </c>
    </row>
    <row r="51" spans="2:13" ht="27.75" customHeight="1" x14ac:dyDescent="0.15">
      <c r="B51" s="1242"/>
      <c r="C51" s="1243"/>
      <c r="D51" s="106"/>
      <c r="E51" s="1246" t="s">
        <v>42</v>
      </c>
      <c r="F51" s="1246"/>
      <c r="G51" s="1246"/>
      <c r="H51" s="1247"/>
      <c r="I51" s="107" t="s">
        <v>515</v>
      </c>
      <c r="J51" s="108" t="s">
        <v>515</v>
      </c>
      <c r="K51" s="108" t="s">
        <v>515</v>
      </c>
      <c r="L51" s="108" t="s">
        <v>515</v>
      </c>
      <c r="M51" s="109" t="s">
        <v>515</v>
      </c>
    </row>
    <row r="52" spans="2:13" ht="27.75" customHeight="1" x14ac:dyDescent="0.15">
      <c r="B52" s="1244"/>
      <c r="C52" s="1245"/>
      <c r="D52" s="106"/>
      <c r="E52" s="1246" t="s">
        <v>43</v>
      </c>
      <c r="F52" s="1246"/>
      <c r="G52" s="1246"/>
      <c r="H52" s="1247"/>
      <c r="I52" s="107">
        <v>7650</v>
      </c>
      <c r="J52" s="108">
        <v>7532</v>
      </c>
      <c r="K52" s="108">
        <v>7474</v>
      </c>
      <c r="L52" s="108">
        <v>7321</v>
      </c>
      <c r="M52" s="109">
        <v>7202</v>
      </c>
    </row>
    <row r="53" spans="2:13" ht="27.75" customHeight="1" thickBot="1" x14ac:dyDescent="0.2">
      <c r="B53" s="1248" t="s">
        <v>44</v>
      </c>
      <c r="C53" s="1249"/>
      <c r="D53" s="113"/>
      <c r="E53" s="1250" t="s">
        <v>45</v>
      </c>
      <c r="F53" s="1250"/>
      <c r="G53" s="1250"/>
      <c r="H53" s="1251"/>
      <c r="I53" s="114">
        <v>-178</v>
      </c>
      <c r="J53" s="115">
        <v>-602</v>
      </c>
      <c r="K53" s="115">
        <v>-798</v>
      </c>
      <c r="L53" s="115">
        <v>-1386</v>
      </c>
      <c r="M53" s="116">
        <v>-1895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VRCDAEuhT446Sp6drpcK3moHpAN5g+CCYlVLWRlR8bIsftbt/t4NiqemamROqCu/UAoAty+WKBQXxswTElEMg==" saltValue="7S9/bVeGEiYq0plY463M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1712</v>
      </c>
      <c r="G55" s="128">
        <v>1717</v>
      </c>
      <c r="H55" s="129">
        <v>1768</v>
      </c>
    </row>
    <row r="56" spans="2:8" ht="52.5" customHeight="1" x14ac:dyDescent="0.15">
      <c r="B56" s="130"/>
      <c r="C56" s="1269" t="s">
        <v>49</v>
      </c>
      <c r="D56" s="1269"/>
      <c r="E56" s="1270"/>
      <c r="F56" s="131">
        <v>504</v>
      </c>
      <c r="G56" s="131">
        <v>505</v>
      </c>
      <c r="H56" s="132">
        <v>505</v>
      </c>
    </row>
    <row r="57" spans="2:8" ht="53.25" customHeight="1" x14ac:dyDescent="0.15">
      <c r="B57" s="130"/>
      <c r="C57" s="1271" t="s">
        <v>50</v>
      </c>
      <c r="D57" s="1271"/>
      <c r="E57" s="1272"/>
      <c r="F57" s="133">
        <v>1923</v>
      </c>
      <c r="G57" s="133">
        <v>2112</v>
      </c>
      <c r="H57" s="134">
        <v>2354</v>
      </c>
    </row>
    <row r="58" spans="2:8" ht="45.75" customHeight="1" x14ac:dyDescent="0.15">
      <c r="B58" s="135"/>
      <c r="C58" s="1259" t="s">
        <v>596</v>
      </c>
      <c r="D58" s="1260"/>
      <c r="E58" s="1261"/>
      <c r="F58" s="136">
        <v>1576</v>
      </c>
      <c r="G58" s="136">
        <v>1767</v>
      </c>
      <c r="H58" s="137">
        <v>1928</v>
      </c>
    </row>
    <row r="59" spans="2:8" ht="45.75" customHeight="1" x14ac:dyDescent="0.15">
      <c r="B59" s="135"/>
      <c r="C59" s="1259" t="s">
        <v>597</v>
      </c>
      <c r="D59" s="1260"/>
      <c r="E59" s="1261"/>
      <c r="F59" s="136">
        <v>34</v>
      </c>
      <c r="G59" s="136">
        <v>43</v>
      </c>
      <c r="H59" s="137">
        <v>132</v>
      </c>
    </row>
    <row r="60" spans="2:8" ht="45.75" customHeight="1" x14ac:dyDescent="0.15">
      <c r="B60" s="135"/>
      <c r="C60" s="1259" t="s">
        <v>598</v>
      </c>
      <c r="D60" s="1260"/>
      <c r="E60" s="1261"/>
      <c r="F60" s="136">
        <v>126</v>
      </c>
      <c r="G60" s="136">
        <v>121</v>
      </c>
      <c r="H60" s="137">
        <v>124</v>
      </c>
    </row>
    <row r="61" spans="2:8" ht="45.75" customHeight="1" x14ac:dyDescent="0.15">
      <c r="B61" s="135"/>
      <c r="C61" s="1259" t="s">
        <v>599</v>
      </c>
      <c r="D61" s="1260"/>
      <c r="E61" s="1261"/>
      <c r="F61" s="136">
        <v>110</v>
      </c>
      <c r="G61" s="136">
        <v>110</v>
      </c>
      <c r="H61" s="137">
        <v>110</v>
      </c>
    </row>
    <row r="62" spans="2:8" ht="45.75" customHeight="1" thickBot="1" x14ac:dyDescent="0.2">
      <c r="B62" s="138"/>
      <c r="C62" s="1262" t="s">
        <v>600</v>
      </c>
      <c r="D62" s="1263"/>
      <c r="E62" s="1264"/>
      <c r="F62" s="139">
        <v>72</v>
      </c>
      <c r="G62" s="139">
        <v>62</v>
      </c>
      <c r="H62" s="140">
        <v>46</v>
      </c>
    </row>
    <row r="63" spans="2:8" ht="52.5" customHeight="1" thickBot="1" x14ac:dyDescent="0.2">
      <c r="B63" s="141"/>
      <c r="C63" s="1265" t="s">
        <v>51</v>
      </c>
      <c r="D63" s="1265"/>
      <c r="E63" s="1266"/>
      <c r="F63" s="142">
        <v>4139</v>
      </c>
      <c r="G63" s="142">
        <v>4334</v>
      </c>
      <c r="H63" s="143">
        <v>4627</v>
      </c>
    </row>
    <row r="64" spans="2:8" ht="15" customHeight="1" x14ac:dyDescent="0.15"/>
  </sheetData>
  <sheetProtection algorithmName="SHA-512" hashValue="/WbZuo9hXOeJJ6dx97Hzs3acEzIXh4sVKGf3JEwVekDXTmqnhv9w2lJj4JGfmxkr/QzB8mAbSM0n6eCW/w/Y/w==" saltValue="t5xN9miA60ZA2c69npeQ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131801</v>
      </c>
      <c r="E3" s="162"/>
      <c r="F3" s="163">
        <v>115123</v>
      </c>
      <c r="G3" s="164"/>
      <c r="H3" s="165"/>
    </row>
    <row r="4" spans="1:8" x14ac:dyDescent="0.15">
      <c r="A4" s="166"/>
      <c r="B4" s="167"/>
      <c r="C4" s="168"/>
      <c r="D4" s="169">
        <v>122577</v>
      </c>
      <c r="E4" s="170"/>
      <c r="F4" s="171">
        <v>46026</v>
      </c>
      <c r="G4" s="172"/>
      <c r="H4" s="173"/>
    </row>
    <row r="5" spans="1:8" x14ac:dyDescent="0.15">
      <c r="A5" s="154" t="s">
        <v>549</v>
      </c>
      <c r="B5" s="159"/>
      <c r="C5" s="160"/>
      <c r="D5" s="161">
        <v>39720</v>
      </c>
      <c r="E5" s="162"/>
      <c r="F5" s="163">
        <v>98899</v>
      </c>
      <c r="G5" s="164"/>
      <c r="H5" s="165"/>
    </row>
    <row r="6" spans="1:8" x14ac:dyDescent="0.15">
      <c r="A6" s="166"/>
      <c r="B6" s="167"/>
      <c r="C6" s="168"/>
      <c r="D6" s="169">
        <v>31247</v>
      </c>
      <c r="E6" s="170"/>
      <c r="F6" s="171">
        <v>43734</v>
      </c>
      <c r="G6" s="172"/>
      <c r="H6" s="173"/>
    </row>
    <row r="7" spans="1:8" x14ac:dyDescent="0.15">
      <c r="A7" s="154" t="s">
        <v>550</v>
      </c>
      <c r="B7" s="159"/>
      <c r="C7" s="160"/>
      <c r="D7" s="161">
        <v>111410</v>
      </c>
      <c r="E7" s="162"/>
      <c r="F7" s="163">
        <v>96462</v>
      </c>
      <c r="G7" s="164"/>
      <c r="H7" s="165"/>
    </row>
    <row r="8" spans="1:8" x14ac:dyDescent="0.15">
      <c r="A8" s="166"/>
      <c r="B8" s="167"/>
      <c r="C8" s="168"/>
      <c r="D8" s="169">
        <v>104892</v>
      </c>
      <c r="E8" s="170"/>
      <c r="F8" s="171">
        <v>39886</v>
      </c>
      <c r="G8" s="172"/>
      <c r="H8" s="173"/>
    </row>
    <row r="9" spans="1:8" x14ac:dyDescent="0.15">
      <c r="A9" s="154" t="s">
        <v>551</v>
      </c>
      <c r="B9" s="159"/>
      <c r="C9" s="160"/>
      <c r="D9" s="161">
        <v>138184</v>
      </c>
      <c r="E9" s="162"/>
      <c r="F9" s="163">
        <v>83103</v>
      </c>
      <c r="G9" s="164"/>
      <c r="H9" s="165"/>
    </row>
    <row r="10" spans="1:8" x14ac:dyDescent="0.15">
      <c r="A10" s="166"/>
      <c r="B10" s="167"/>
      <c r="C10" s="168"/>
      <c r="D10" s="169">
        <v>135020</v>
      </c>
      <c r="E10" s="170"/>
      <c r="F10" s="171">
        <v>41378</v>
      </c>
      <c r="G10" s="172"/>
      <c r="H10" s="173"/>
    </row>
    <row r="11" spans="1:8" x14ac:dyDescent="0.15">
      <c r="A11" s="154" t="s">
        <v>552</v>
      </c>
      <c r="B11" s="159"/>
      <c r="C11" s="160"/>
      <c r="D11" s="161">
        <v>255118</v>
      </c>
      <c r="E11" s="162"/>
      <c r="F11" s="163">
        <v>84459</v>
      </c>
      <c r="G11" s="164"/>
      <c r="H11" s="165"/>
    </row>
    <row r="12" spans="1:8" x14ac:dyDescent="0.15">
      <c r="A12" s="166"/>
      <c r="B12" s="167"/>
      <c r="C12" s="174"/>
      <c r="D12" s="169">
        <v>240048</v>
      </c>
      <c r="E12" s="170"/>
      <c r="F12" s="171">
        <v>47314</v>
      </c>
      <c r="G12" s="172"/>
      <c r="H12" s="173"/>
    </row>
    <row r="13" spans="1:8" x14ac:dyDescent="0.15">
      <c r="A13" s="154"/>
      <c r="B13" s="159"/>
      <c r="C13" s="175"/>
      <c r="D13" s="176">
        <v>135247</v>
      </c>
      <c r="E13" s="177"/>
      <c r="F13" s="178">
        <v>95609</v>
      </c>
      <c r="G13" s="179"/>
      <c r="H13" s="165"/>
    </row>
    <row r="14" spans="1:8" x14ac:dyDescent="0.15">
      <c r="A14" s="166"/>
      <c r="B14" s="167"/>
      <c r="C14" s="168"/>
      <c r="D14" s="169">
        <v>126757</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3.36</v>
      </c>
      <c r="C19" s="180">
        <f>ROUND(VALUE(SUBSTITUTE(実質収支比率等に係る経年分析!G$48,"▲","-")),2)</f>
        <v>3.3</v>
      </c>
      <c r="D19" s="180">
        <f>ROUND(VALUE(SUBSTITUTE(実質収支比率等に係る経年分析!H$48,"▲","-")),2)</f>
        <v>3.95</v>
      </c>
      <c r="E19" s="180">
        <f>ROUND(VALUE(SUBSTITUTE(実質収支比率等に係る経年分析!I$48,"▲","-")),2)</f>
        <v>4.3499999999999996</v>
      </c>
      <c r="F19" s="180">
        <f>ROUND(VALUE(SUBSTITUTE(実質収支比率等に係る経年分析!J$48,"▲","-")),2)</f>
        <v>5.7</v>
      </c>
    </row>
    <row r="20" spans="1:11" x14ac:dyDescent="0.15">
      <c r="A20" s="180" t="s">
        <v>55</v>
      </c>
      <c r="B20" s="180">
        <f>ROUND(VALUE(SUBSTITUTE(実質収支比率等に係る経年分析!F$47,"▲","-")),2)</f>
        <v>37.89</v>
      </c>
      <c r="C20" s="180">
        <f>ROUND(VALUE(SUBSTITUTE(実質収支比率等に係る経年分析!G$47,"▲","-")),2)</f>
        <v>37.71</v>
      </c>
      <c r="D20" s="180">
        <f>ROUND(VALUE(SUBSTITUTE(実質収支比率等に係る経年分析!H$47,"▲","-")),2)</f>
        <v>37.549999999999997</v>
      </c>
      <c r="E20" s="180">
        <f>ROUND(VALUE(SUBSTITUTE(実質収支比率等に係る経年分析!I$47,"▲","-")),2)</f>
        <v>37.39</v>
      </c>
      <c r="F20" s="180">
        <f>ROUND(VALUE(SUBSTITUTE(実質収支比率等に係る経年分析!J$47,"▲","-")),2)</f>
        <v>37.44</v>
      </c>
    </row>
    <row r="21" spans="1:11" x14ac:dyDescent="0.15">
      <c r="A21" s="180" t="s">
        <v>56</v>
      </c>
      <c r="B21" s="180">
        <f>IF(ISNUMBER(VALUE(SUBSTITUTE(実質収支比率等に係る経年分析!F$49,"▲","-"))),ROUND(VALUE(SUBSTITUTE(実質収支比率等に係る経年分析!F$49,"▲","-")),2),NA())</f>
        <v>0.28999999999999998</v>
      </c>
      <c r="C21" s="180">
        <f>IF(ISNUMBER(VALUE(SUBSTITUTE(実質収支比率等に係る経年分析!G$49,"▲","-"))),ROUND(VALUE(SUBSTITUTE(実質収支比率等に係る経年分析!G$49,"▲","-")),2),NA())</f>
        <v>-0.04</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0.55000000000000004</v>
      </c>
      <c r="F21" s="180">
        <f>IF(ISNUMBER(VALUE(SUBSTITUTE(実質収支比率等に係る経年分析!J$49,"▲","-"))),ROUND(VALUE(SUBSTITUTE(実質収支比率等に係る経年分析!J$49,"▲","-")),2),NA())</f>
        <v>2.5499999999999998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4.1399999999999997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2.0699999999999998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1.85</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4.3499999999999996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650</v>
      </c>
      <c r="E42" s="182"/>
      <c r="F42" s="182"/>
      <c r="G42" s="182">
        <f>'実質公債費比率（分子）の構造'!L$52</f>
        <v>644</v>
      </c>
      <c r="H42" s="182"/>
      <c r="I42" s="182"/>
      <c r="J42" s="182">
        <f>'実質公債費比率（分子）の構造'!M$52</f>
        <v>654</v>
      </c>
      <c r="K42" s="182"/>
      <c r="L42" s="182"/>
      <c r="M42" s="182">
        <f>'実質公債費比率（分子）の構造'!N$52</f>
        <v>652</v>
      </c>
      <c r="N42" s="182"/>
      <c r="O42" s="182"/>
      <c r="P42" s="182">
        <f>'実質公債費比率（分子）の構造'!O$52</f>
        <v>637</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f>'実質公債費比率（分子）の構造'!O$50</f>
        <v>9</v>
      </c>
      <c r="O44" s="182"/>
      <c r="P44" s="182"/>
    </row>
    <row r="45" spans="1:16" x14ac:dyDescent="0.15">
      <c r="A45" s="182" t="s">
        <v>66</v>
      </c>
      <c r="B45" s="182">
        <f>'実質公債費比率（分子）の構造'!K$49</f>
        <v>47</v>
      </c>
      <c r="C45" s="182"/>
      <c r="D45" s="182"/>
      <c r="E45" s="182">
        <f>'実質公債費比率（分子）の構造'!L$49</f>
        <v>50</v>
      </c>
      <c r="F45" s="182"/>
      <c r="G45" s="182"/>
      <c r="H45" s="182">
        <f>'実質公債費比率（分子）の構造'!M$49</f>
        <v>37</v>
      </c>
      <c r="I45" s="182"/>
      <c r="J45" s="182"/>
      <c r="K45" s="182">
        <f>'実質公債費比率（分子）の構造'!N$49</f>
        <v>48</v>
      </c>
      <c r="L45" s="182"/>
      <c r="M45" s="182"/>
      <c r="N45" s="182">
        <f>'実質公債費比率（分子）の構造'!O$49</f>
        <v>58</v>
      </c>
      <c r="O45" s="182"/>
      <c r="P45" s="182"/>
    </row>
    <row r="46" spans="1:16" x14ac:dyDescent="0.15">
      <c r="A46" s="182" t="s">
        <v>67</v>
      </c>
      <c r="B46" s="182">
        <f>'実質公債費比率（分子）の構造'!K$48</f>
        <v>441</v>
      </c>
      <c r="C46" s="182"/>
      <c r="D46" s="182"/>
      <c r="E46" s="182">
        <f>'実質公債費比率（分子）の構造'!L$48</f>
        <v>444</v>
      </c>
      <c r="F46" s="182"/>
      <c r="G46" s="182"/>
      <c r="H46" s="182">
        <f>'実質公債費比率（分子）の構造'!M$48</f>
        <v>355</v>
      </c>
      <c r="I46" s="182"/>
      <c r="J46" s="182"/>
      <c r="K46" s="182">
        <f>'実質公債費比率（分子）の構造'!N$48</f>
        <v>361</v>
      </c>
      <c r="L46" s="182"/>
      <c r="M46" s="182"/>
      <c r="N46" s="182">
        <f>'実質公債費比率（分子）の構造'!O$48</f>
        <v>383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426</v>
      </c>
      <c r="C49" s="182"/>
      <c r="D49" s="182"/>
      <c r="E49" s="182">
        <f>'実質公債費比率（分子）の構造'!L$45</f>
        <v>479</v>
      </c>
      <c r="F49" s="182"/>
      <c r="G49" s="182"/>
      <c r="H49" s="182">
        <f>'実質公債費比率（分子）の構造'!M$45</f>
        <v>477</v>
      </c>
      <c r="I49" s="182"/>
      <c r="J49" s="182"/>
      <c r="K49" s="182">
        <f>'実質公債費比率（分子）の構造'!N$45</f>
        <v>473</v>
      </c>
      <c r="L49" s="182"/>
      <c r="M49" s="182"/>
      <c r="N49" s="182">
        <f>'実質公債費比率（分子）の構造'!O$45</f>
        <v>487</v>
      </c>
      <c r="O49" s="182"/>
      <c r="P49" s="182"/>
    </row>
    <row r="50" spans="1:16" x14ac:dyDescent="0.15">
      <c r="A50" s="182" t="s">
        <v>71</v>
      </c>
      <c r="B50" s="182" t="e">
        <f>NA()</f>
        <v>#N/A</v>
      </c>
      <c r="C50" s="182">
        <f>IF(ISNUMBER('実質公債費比率（分子）の構造'!K$53),'実質公債費比率（分子）の構造'!K$53,NA())</f>
        <v>273</v>
      </c>
      <c r="D50" s="182" t="e">
        <f>NA()</f>
        <v>#N/A</v>
      </c>
      <c r="E50" s="182" t="e">
        <f>NA()</f>
        <v>#N/A</v>
      </c>
      <c r="F50" s="182">
        <f>IF(ISNUMBER('実質公債費比率（分子）の構造'!L$53),'実質公債費比率（分子）の構造'!L$53,NA())</f>
        <v>338</v>
      </c>
      <c r="G50" s="182" t="e">
        <f>NA()</f>
        <v>#N/A</v>
      </c>
      <c r="H50" s="182" t="e">
        <f>NA()</f>
        <v>#N/A</v>
      </c>
      <c r="I50" s="182">
        <f>IF(ISNUMBER('実質公債費比率（分子）の構造'!M$53),'実質公債費比率（分子）の構造'!M$53,NA())</f>
        <v>224</v>
      </c>
      <c r="J50" s="182" t="e">
        <f>NA()</f>
        <v>#N/A</v>
      </c>
      <c r="K50" s="182" t="e">
        <f>NA()</f>
        <v>#N/A</v>
      </c>
      <c r="L50" s="182">
        <f>IF(ISNUMBER('実質公債費比率（分子）の構造'!N$53),'実質公債費比率（分子）の構造'!N$53,NA())</f>
        <v>239</v>
      </c>
      <c r="M50" s="182" t="e">
        <f>NA()</f>
        <v>#N/A</v>
      </c>
      <c r="N50" s="182" t="e">
        <f>NA()</f>
        <v>#N/A</v>
      </c>
      <c r="O50" s="182">
        <f>IF(ISNUMBER('実質公債費比率（分子）の構造'!O$53),'実質公債費比率（分子）の構造'!O$53,NA())</f>
        <v>300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7650</v>
      </c>
      <c r="E56" s="181"/>
      <c r="F56" s="181"/>
      <c r="G56" s="181">
        <f>'将来負担比率（分子）の構造'!J$52</f>
        <v>7532</v>
      </c>
      <c r="H56" s="181"/>
      <c r="I56" s="181"/>
      <c r="J56" s="181">
        <f>'将来負担比率（分子）の構造'!K$52</f>
        <v>7474</v>
      </c>
      <c r="K56" s="181"/>
      <c r="L56" s="181"/>
      <c r="M56" s="181">
        <f>'将来負担比率（分子）の構造'!L$52</f>
        <v>7321</v>
      </c>
      <c r="N56" s="181"/>
      <c r="O56" s="181"/>
      <c r="P56" s="181">
        <f>'将来負担比率（分子）の構造'!M$52</f>
        <v>7202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4102</v>
      </c>
      <c r="E58" s="181"/>
      <c r="F58" s="181"/>
      <c r="G58" s="181">
        <f>'将来負担比率（分子）の構造'!J$50</f>
        <v>4349</v>
      </c>
      <c r="H58" s="181"/>
      <c r="I58" s="181"/>
      <c r="J58" s="181">
        <f>'将来負担比率（分子）の構造'!K$50</f>
        <v>4561</v>
      </c>
      <c r="K58" s="181"/>
      <c r="L58" s="181"/>
      <c r="M58" s="181">
        <f>'将来負担比率（分子）の構造'!L$50</f>
        <v>4827</v>
      </c>
      <c r="N58" s="181"/>
      <c r="O58" s="181"/>
      <c r="P58" s="181">
        <f>'将来負担比率（分子）の構造'!M$50</f>
        <v>5173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1081</v>
      </c>
      <c r="C62" s="181"/>
      <c r="D62" s="181"/>
      <c r="E62" s="181">
        <f>'将来負担比率（分子）の構造'!J$45</f>
        <v>1067</v>
      </c>
      <c r="F62" s="181"/>
      <c r="G62" s="181"/>
      <c r="H62" s="181">
        <f>'将来負担比率（分子）の構造'!K$45</f>
        <v>998</v>
      </c>
      <c r="I62" s="181"/>
      <c r="J62" s="181"/>
      <c r="K62" s="181">
        <f>'将来負担比率（分子）の構造'!L$45</f>
        <v>1015</v>
      </c>
      <c r="L62" s="181"/>
      <c r="M62" s="181"/>
      <c r="N62" s="181">
        <f>'将来負担比率（分子）の構造'!M$45</f>
        <v>999</v>
      </c>
      <c r="O62" s="181"/>
      <c r="P62" s="181"/>
    </row>
    <row r="63" spans="1:16" x14ac:dyDescent="0.15">
      <c r="A63" s="181" t="s">
        <v>34</v>
      </c>
      <c r="B63" s="181">
        <f>'将来負担比率（分子）の構造'!I$44</f>
        <v>217</v>
      </c>
      <c r="C63" s="181"/>
      <c r="D63" s="181"/>
      <c r="E63" s="181">
        <f>'将来負担比率（分子）の構造'!J$44</f>
        <v>194</v>
      </c>
      <c r="F63" s="181"/>
      <c r="G63" s="181"/>
      <c r="H63" s="181">
        <f>'将来負担比率（分子）の構造'!K$44</f>
        <v>375</v>
      </c>
      <c r="I63" s="181"/>
      <c r="J63" s="181"/>
      <c r="K63" s="181">
        <f>'将来負担比率（分子）の構造'!L$44</f>
        <v>396</v>
      </c>
      <c r="L63" s="181"/>
      <c r="M63" s="181"/>
      <c r="N63" s="181">
        <f>'将来負担比率（分子）の構造'!M$44</f>
        <v>393</v>
      </c>
      <c r="O63" s="181"/>
      <c r="P63" s="181"/>
    </row>
    <row r="64" spans="1:16" x14ac:dyDescent="0.15">
      <c r="A64" s="181" t="s">
        <v>33</v>
      </c>
      <c r="B64" s="181">
        <f>'将来負担比率（分子）の構造'!I$43</f>
        <v>4979</v>
      </c>
      <c r="C64" s="181"/>
      <c r="D64" s="181"/>
      <c r="E64" s="181">
        <f>'将来負担比率（分子）の構造'!J$43</f>
        <v>4788</v>
      </c>
      <c r="F64" s="181"/>
      <c r="G64" s="181"/>
      <c r="H64" s="181">
        <f>'将来負担比率（分子）の構造'!K$43</f>
        <v>4679</v>
      </c>
      <c r="I64" s="181"/>
      <c r="J64" s="181"/>
      <c r="K64" s="181">
        <f>'将来負担比率（分子）の構造'!L$43</f>
        <v>4012</v>
      </c>
      <c r="L64" s="181"/>
      <c r="M64" s="181"/>
      <c r="N64" s="181">
        <f>'将来負担比率（分子）の構造'!M$43</f>
        <v>3527</v>
      </c>
      <c r="O64" s="181"/>
      <c r="P64" s="181"/>
    </row>
    <row r="65" spans="1:16" x14ac:dyDescent="0.15">
      <c r="A65" s="181" t="s">
        <v>32</v>
      </c>
      <c r="B65" s="181">
        <f>'将来負担比率（分子）の構造'!I$42</f>
        <v>43</v>
      </c>
      <c r="C65" s="181"/>
      <c r="D65" s="181"/>
      <c r="E65" s="181">
        <f>'将来負担比率（分子）の構造'!J$42</f>
        <v>34</v>
      </c>
      <c r="F65" s="181"/>
      <c r="G65" s="181"/>
      <c r="H65" s="181">
        <f>'将来負担比率（分子）の構造'!K$42</f>
        <v>26</v>
      </c>
      <c r="I65" s="181"/>
      <c r="J65" s="181"/>
      <c r="K65" s="181">
        <f>'将来負担比率（分子）の構造'!L$42</f>
        <v>17</v>
      </c>
      <c r="L65" s="181"/>
      <c r="M65" s="181"/>
      <c r="N65" s="181">
        <f>'将来負担比率（分子）の構造'!M$42</f>
        <v>9</v>
      </c>
      <c r="O65" s="181"/>
      <c r="P65" s="181"/>
    </row>
    <row r="66" spans="1:16" x14ac:dyDescent="0.15">
      <c r="A66" s="181" t="s">
        <v>31</v>
      </c>
      <c r="B66" s="181">
        <f>'将来負担比率（分子）の構造'!I$41</f>
        <v>5254</v>
      </c>
      <c r="C66" s="181"/>
      <c r="D66" s="181"/>
      <c r="E66" s="181">
        <f>'将来負担比率（分子）の構造'!J$41</f>
        <v>5195</v>
      </c>
      <c r="F66" s="181"/>
      <c r="G66" s="181"/>
      <c r="H66" s="181">
        <f>'将来負担比率（分子）の構造'!K$41</f>
        <v>5160</v>
      </c>
      <c r="I66" s="181"/>
      <c r="J66" s="181"/>
      <c r="K66" s="181">
        <f>'将来負担比率（分子）の構造'!L$41</f>
        <v>5322</v>
      </c>
      <c r="L66" s="181"/>
      <c r="M66" s="181"/>
      <c r="N66" s="181">
        <f>'将来負担比率（分子）の構造'!M$41</f>
        <v>5553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1712</v>
      </c>
      <c r="C72" s="185">
        <f>基金残高に係る経年分析!G55</f>
        <v>1717</v>
      </c>
      <c r="D72" s="185">
        <f>基金残高に係る経年分析!H55</f>
        <v>1768</v>
      </c>
    </row>
    <row r="73" spans="1:16" x14ac:dyDescent="0.15">
      <c r="A73" s="184" t="s">
        <v>78</v>
      </c>
      <c r="B73" s="185">
        <f>基金残高に係る経年分析!F56</f>
        <v>504</v>
      </c>
      <c r="C73" s="185">
        <f>基金残高に係る経年分析!G56</f>
        <v>505</v>
      </c>
      <c r="D73" s="185">
        <f>基金残高に係る経年分析!H56</f>
        <v>505</v>
      </c>
    </row>
    <row r="74" spans="1:16" x14ac:dyDescent="0.15">
      <c r="A74" s="184" t="s">
        <v>79</v>
      </c>
      <c r="B74" s="185">
        <f>基金残高に係る経年分析!F57</f>
        <v>1923</v>
      </c>
      <c r="C74" s="185">
        <f>基金残高に係る経年分析!G57</f>
        <v>2112</v>
      </c>
      <c r="D74" s="185">
        <f>基金残高に係る経年分析!H57</f>
        <v>2354</v>
      </c>
    </row>
  </sheetData>
  <sheetProtection algorithmName="SHA-512" hashValue="dFWpxCfkynPcvIUb72OO4Vxg3a6athiu3xkEHYIar6nzlzZOAMP9D+eZMjwfuRcpRTzo9GFX7RMgrg1V5UjSAQ==" saltValue="pvXwe667BvbJHmTVFsJD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60" zoomScaleNormal="6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227</v>
      </c>
      <c r="C5" s="711"/>
      <c r="D5" s="711"/>
      <c r="E5" s="711"/>
      <c r="F5" s="711"/>
      <c r="G5" s="711"/>
      <c r="H5" s="711"/>
      <c r="I5" s="711"/>
      <c r="J5" s="711"/>
      <c r="K5" s="711"/>
      <c r="L5" s="711"/>
      <c r="M5" s="711"/>
      <c r="N5" s="711"/>
      <c r="O5" s="711"/>
      <c r="P5" s="711"/>
      <c r="Q5" s="712"/>
      <c r="R5" s="697">
        <v>2474234</v>
      </c>
      <c r="S5" s="698"/>
      <c r="T5" s="698"/>
      <c r="U5" s="698"/>
      <c r="V5" s="698"/>
      <c r="W5" s="698"/>
      <c r="X5" s="698"/>
      <c r="Y5" s="741"/>
      <c r="Z5" s="759">
        <v>18.3</v>
      </c>
      <c r="AA5" s="759"/>
      <c r="AB5" s="759"/>
      <c r="AC5" s="759"/>
      <c r="AD5" s="760">
        <v>2474234</v>
      </c>
      <c r="AE5" s="760"/>
      <c r="AF5" s="760"/>
      <c r="AG5" s="760"/>
      <c r="AH5" s="760"/>
      <c r="AI5" s="760"/>
      <c r="AJ5" s="760"/>
      <c r="AK5" s="760"/>
      <c r="AL5" s="742">
        <v>53</v>
      </c>
      <c r="AM5" s="715"/>
      <c r="AN5" s="715"/>
      <c r="AO5" s="743"/>
      <c r="AP5" s="710" t="s">
        <v>228</v>
      </c>
      <c r="AQ5" s="711"/>
      <c r="AR5" s="711"/>
      <c r="AS5" s="711"/>
      <c r="AT5" s="711"/>
      <c r="AU5" s="711"/>
      <c r="AV5" s="711"/>
      <c r="AW5" s="711"/>
      <c r="AX5" s="711"/>
      <c r="AY5" s="711"/>
      <c r="AZ5" s="711"/>
      <c r="BA5" s="711"/>
      <c r="BB5" s="711"/>
      <c r="BC5" s="711"/>
      <c r="BD5" s="711"/>
      <c r="BE5" s="711"/>
      <c r="BF5" s="712"/>
      <c r="BG5" s="642">
        <v>2473949</v>
      </c>
      <c r="BH5" s="643"/>
      <c r="BI5" s="643"/>
      <c r="BJ5" s="643"/>
      <c r="BK5" s="643"/>
      <c r="BL5" s="643"/>
      <c r="BM5" s="643"/>
      <c r="BN5" s="644"/>
      <c r="BO5" s="675">
        <v>100</v>
      </c>
      <c r="BP5" s="675"/>
      <c r="BQ5" s="675"/>
      <c r="BR5" s="675"/>
      <c r="BS5" s="676" t="s">
        <v>129</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87318</v>
      </c>
      <c r="S6" s="643"/>
      <c r="T6" s="643"/>
      <c r="U6" s="643"/>
      <c r="V6" s="643"/>
      <c r="W6" s="643"/>
      <c r="X6" s="643"/>
      <c r="Y6" s="644"/>
      <c r="Z6" s="675">
        <v>0.6</v>
      </c>
      <c r="AA6" s="675"/>
      <c r="AB6" s="675"/>
      <c r="AC6" s="675"/>
      <c r="AD6" s="676">
        <v>87318</v>
      </c>
      <c r="AE6" s="676"/>
      <c r="AF6" s="676"/>
      <c r="AG6" s="676"/>
      <c r="AH6" s="676"/>
      <c r="AI6" s="676"/>
      <c r="AJ6" s="676"/>
      <c r="AK6" s="676"/>
      <c r="AL6" s="645">
        <v>1.9</v>
      </c>
      <c r="AM6" s="646"/>
      <c r="AN6" s="646"/>
      <c r="AO6" s="677"/>
      <c r="AP6" s="639" t="s">
        <v>233</v>
      </c>
      <c r="AQ6" s="640"/>
      <c r="AR6" s="640"/>
      <c r="AS6" s="640"/>
      <c r="AT6" s="640"/>
      <c r="AU6" s="640"/>
      <c r="AV6" s="640"/>
      <c r="AW6" s="640"/>
      <c r="AX6" s="640"/>
      <c r="AY6" s="640"/>
      <c r="AZ6" s="640"/>
      <c r="BA6" s="640"/>
      <c r="BB6" s="640"/>
      <c r="BC6" s="640"/>
      <c r="BD6" s="640"/>
      <c r="BE6" s="640"/>
      <c r="BF6" s="641"/>
      <c r="BG6" s="642">
        <v>2473949</v>
      </c>
      <c r="BH6" s="643"/>
      <c r="BI6" s="643"/>
      <c r="BJ6" s="643"/>
      <c r="BK6" s="643"/>
      <c r="BL6" s="643"/>
      <c r="BM6" s="643"/>
      <c r="BN6" s="644"/>
      <c r="BO6" s="675">
        <v>100</v>
      </c>
      <c r="BP6" s="675"/>
      <c r="BQ6" s="675"/>
      <c r="BR6" s="675"/>
      <c r="BS6" s="676" t="s">
        <v>234</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80163</v>
      </c>
      <c r="CS6" s="643"/>
      <c r="CT6" s="643"/>
      <c r="CU6" s="643"/>
      <c r="CV6" s="643"/>
      <c r="CW6" s="643"/>
      <c r="CX6" s="643"/>
      <c r="CY6" s="644"/>
      <c r="CZ6" s="742">
        <v>0.6</v>
      </c>
      <c r="DA6" s="715"/>
      <c r="DB6" s="715"/>
      <c r="DC6" s="745"/>
      <c r="DD6" s="648" t="s">
        <v>129</v>
      </c>
      <c r="DE6" s="643"/>
      <c r="DF6" s="643"/>
      <c r="DG6" s="643"/>
      <c r="DH6" s="643"/>
      <c r="DI6" s="643"/>
      <c r="DJ6" s="643"/>
      <c r="DK6" s="643"/>
      <c r="DL6" s="643"/>
      <c r="DM6" s="643"/>
      <c r="DN6" s="643"/>
      <c r="DO6" s="643"/>
      <c r="DP6" s="644"/>
      <c r="DQ6" s="648">
        <v>80163</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2421</v>
      </c>
      <c r="S7" s="643"/>
      <c r="T7" s="643"/>
      <c r="U7" s="643"/>
      <c r="V7" s="643"/>
      <c r="W7" s="643"/>
      <c r="X7" s="643"/>
      <c r="Y7" s="644"/>
      <c r="Z7" s="675">
        <v>0</v>
      </c>
      <c r="AA7" s="675"/>
      <c r="AB7" s="675"/>
      <c r="AC7" s="675"/>
      <c r="AD7" s="676">
        <v>2421</v>
      </c>
      <c r="AE7" s="676"/>
      <c r="AF7" s="676"/>
      <c r="AG7" s="676"/>
      <c r="AH7" s="676"/>
      <c r="AI7" s="676"/>
      <c r="AJ7" s="676"/>
      <c r="AK7" s="676"/>
      <c r="AL7" s="645">
        <v>0.1</v>
      </c>
      <c r="AM7" s="646"/>
      <c r="AN7" s="646"/>
      <c r="AO7" s="677"/>
      <c r="AP7" s="639" t="s">
        <v>237</v>
      </c>
      <c r="AQ7" s="640"/>
      <c r="AR7" s="640"/>
      <c r="AS7" s="640"/>
      <c r="AT7" s="640"/>
      <c r="AU7" s="640"/>
      <c r="AV7" s="640"/>
      <c r="AW7" s="640"/>
      <c r="AX7" s="640"/>
      <c r="AY7" s="640"/>
      <c r="AZ7" s="640"/>
      <c r="BA7" s="640"/>
      <c r="BB7" s="640"/>
      <c r="BC7" s="640"/>
      <c r="BD7" s="640"/>
      <c r="BE7" s="640"/>
      <c r="BF7" s="641"/>
      <c r="BG7" s="642">
        <v>980396</v>
      </c>
      <c r="BH7" s="643"/>
      <c r="BI7" s="643"/>
      <c r="BJ7" s="643"/>
      <c r="BK7" s="643"/>
      <c r="BL7" s="643"/>
      <c r="BM7" s="643"/>
      <c r="BN7" s="644"/>
      <c r="BO7" s="675">
        <v>39.6</v>
      </c>
      <c r="BP7" s="675"/>
      <c r="BQ7" s="675"/>
      <c r="BR7" s="675"/>
      <c r="BS7" s="676" t="s">
        <v>129</v>
      </c>
      <c r="BT7" s="676"/>
      <c r="BU7" s="676"/>
      <c r="BV7" s="676"/>
      <c r="BW7" s="676"/>
      <c r="BX7" s="676"/>
      <c r="BY7" s="676"/>
      <c r="BZ7" s="676"/>
      <c r="CA7" s="676"/>
      <c r="CB7" s="730"/>
      <c r="CD7" s="681" t="s">
        <v>238</v>
      </c>
      <c r="CE7" s="682"/>
      <c r="CF7" s="682"/>
      <c r="CG7" s="682"/>
      <c r="CH7" s="682"/>
      <c r="CI7" s="682"/>
      <c r="CJ7" s="682"/>
      <c r="CK7" s="682"/>
      <c r="CL7" s="682"/>
      <c r="CM7" s="682"/>
      <c r="CN7" s="682"/>
      <c r="CO7" s="682"/>
      <c r="CP7" s="682"/>
      <c r="CQ7" s="683"/>
      <c r="CR7" s="642">
        <v>3239503</v>
      </c>
      <c r="CS7" s="643"/>
      <c r="CT7" s="643"/>
      <c r="CU7" s="643"/>
      <c r="CV7" s="643"/>
      <c r="CW7" s="643"/>
      <c r="CX7" s="643"/>
      <c r="CY7" s="644"/>
      <c r="CZ7" s="675">
        <v>24.7</v>
      </c>
      <c r="DA7" s="675"/>
      <c r="DB7" s="675"/>
      <c r="DC7" s="675"/>
      <c r="DD7" s="648">
        <v>40746</v>
      </c>
      <c r="DE7" s="643"/>
      <c r="DF7" s="643"/>
      <c r="DG7" s="643"/>
      <c r="DH7" s="643"/>
      <c r="DI7" s="643"/>
      <c r="DJ7" s="643"/>
      <c r="DK7" s="643"/>
      <c r="DL7" s="643"/>
      <c r="DM7" s="643"/>
      <c r="DN7" s="643"/>
      <c r="DO7" s="643"/>
      <c r="DP7" s="644"/>
      <c r="DQ7" s="648">
        <v>1178339</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9125</v>
      </c>
      <c r="S8" s="643"/>
      <c r="T8" s="643"/>
      <c r="U8" s="643"/>
      <c r="V8" s="643"/>
      <c r="W8" s="643"/>
      <c r="X8" s="643"/>
      <c r="Y8" s="644"/>
      <c r="Z8" s="675">
        <v>0.1</v>
      </c>
      <c r="AA8" s="675"/>
      <c r="AB8" s="675"/>
      <c r="AC8" s="675"/>
      <c r="AD8" s="676">
        <v>9125</v>
      </c>
      <c r="AE8" s="676"/>
      <c r="AF8" s="676"/>
      <c r="AG8" s="676"/>
      <c r="AH8" s="676"/>
      <c r="AI8" s="676"/>
      <c r="AJ8" s="676"/>
      <c r="AK8" s="676"/>
      <c r="AL8" s="645">
        <v>0.2</v>
      </c>
      <c r="AM8" s="646"/>
      <c r="AN8" s="646"/>
      <c r="AO8" s="677"/>
      <c r="AP8" s="639" t="s">
        <v>240</v>
      </c>
      <c r="AQ8" s="640"/>
      <c r="AR8" s="640"/>
      <c r="AS8" s="640"/>
      <c r="AT8" s="640"/>
      <c r="AU8" s="640"/>
      <c r="AV8" s="640"/>
      <c r="AW8" s="640"/>
      <c r="AX8" s="640"/>
      <c r="AY8" s="640"/>
      <c r="AZ8" s="640"/>
      <c r="BA8" s="640"/>
      <c r="BB8" s="640"/>
      <c r="BC8" s="640"/>
      <c r="BD8" s="640"/>
      <c r="BE8" s="640"/>
      <c r="BF8" s="641"/>
      <c r="BG8" s="642">
        <v>33957</v>
      </c>
      <c r="BH8" s="643"/>
      <c r="BI8" s="643"/>
      <c r="BJ8" s="643"/>
      <c r="BK8" s="643"/>
      <c r="BL8" s="643"/>
      <c r="BM8" s="643"/>
      <c r="BN8" s="644"/>
      <c r="BO8" s="675">
        <v>1.4</v>
      </c>
      <c r="BP8" s="675"/>
      <c r="BQ8" s="675"/>
      <c r="BR8" s="675"/>
      <c r="BS8" s="648" t="s">
        <v>129</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2248512</v>
      </c>
      <c r="CS8" s="643"/>
      <c r="CT8" s="643"/>
      <c r="CU8" s="643"/>
      <c r="CV8" s="643"/>
      <c r="CW8" s="643"/>
      <c r="CX8" s="643"/>
      <c r="CY8" s="644"/>
      <c r="CZ8" s="675">
        <v>17.2</v>
      </c>
      <c r="DA8" s="675"/>
      <c r="DB8" s="675"/>
      <c r="DC8" s="675"/>
      <c r="DD8" s="648">
        <v>16808</v>
      </c>
      <c r="DE8" s="643"/>
      <c r="DF8" s="643"/>
      <c r="DG8" s="643"/>
      <c r="DH8" s="643"/>
      <c r="DI8" s="643"/>
      <c r="DJ8" s="643"/>
      <c r="DK8" s="643"/>
      <c r="DL8" s="643"/>
      <c r="DM8" s="643"/>
      <c r="DN8" s="643"/>
      <c r="DO8" s="643"/>
      <c r="DP8" s="644"/>
      <c r="DQ8" s="648">
        <v>1362098</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10640</v>
      </c>
      <c r="S9" s="643"/>
      <c r="T9" s="643"/>
      <c r="U9" s="643"/>
      <c r="V9" s="643"/>
      <c r="W9" s="643"/>
      <c r="X9" s="643"/>
      <c r="Y9" s="644"/>
      <c r="Z9" s="675">
        <v>0.1</v>
      </c>
      <c r="AA9" s="675"/>
      <c r="AB9" s="675"/>
      <c r="AC9" s="675"/>
      <c r="AD9" s="676">
        <v>10640</v>
      </c>
      <c r="AE9" s="676"/>
      <c r="AF9" s="676"/>
      <c r="AG9" s="676"/>
      <c r="AH9" s="676"/>
      <c r="AI9" s="676"/>
      <c r="AJ9" s="676"/>
      <c r="AK9" s="676"/>
      <c r="AL9" s="645">
        <v>0.2</v>
      </c>
      <c r="AM9" s="646"/>
      <c r="AN9" s="646"/>
      <c r="AO9" s="677"/>
      <c r="AP9" s="639" t="s">
        <v>243</v>
      </c>
      <c r="AQ9" s="640"/>
      <c r="AR9" s="640"/>
      <c r="AS9" s="640"/>
      <c r="AT9" s="640"/>
      <c r="AU9" s="640"/>
      <c r="AV9" s="640"/>
      <c r="AW9" s="640"/>
      <c r="AX9" s="640"/>
      <c r="AY9" s="640"/>
      <c r="AZ9" s="640"/>
      <c r="BA9" s="640"/>
      <c r="BB9" s="640"/>
      <c r="BC9" s="640"/>
      <c r="BD9" s="640"/>
      <c r="BE9" s="640"/>
      <c r="BF9" s="641"/>
      <c r="BG9" s="642">
        <v>834443</v>
      </c>
      <c r="BH9" s="643"/>
      <c r="BI9" s="643"/>
      <c r="BJ9" s="643"/>
      <c r="BK9" s="643"/>
      <c r="BL9" s="643"/>
      <c r="BM9" s="643"/>
      <c r="BN9" s="644"/>
      <c r="BO9" s="675">
        <v>33.700000000000003</v>
      </c>
      <c r="BP9" s="675"/>
      <c r="BQ9" s="675"/>
      <c r="BR9" s="675"/>
      <c r="BS9" s="648" t="s">
        <v>129</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493539</v>
      </c>
      <c r="CS9" s="643"/>
      <c r="CT9" s="643"/>
      <c r="CU9" s="643"/>
      <c r="CV9" s="643"/>
      <c r="CW9" s="643"/>
      <c r="CX9" s="643"/>
      <c r="CY9" s="644"/>
      <c r="CZ9" s="675">
        <v>3.8</v>
      </c>
      <c r="DA9" s="675"/>
      <c r="DB9" s="675"/>
      <c r="DC9" s="675"/>
      <c r="DD9" s="648">
        <v>8491</v>
      </c>
      <c r="DE9" s="643"/>
      <c r="DF9" s="643"/>
      <c r="DG9" s="643"/>
      <c r="DH9" s="643"/>
      <c r="DI9" s="643"/>
      <c r="DJ9" s="643"/>
      <c r="DK9" s="643"/>
      <c r="DL9" s="643"/>
      <c r="DM9" s="643"/>
      <c r="DN9" s="643"/>
      <c r="DO9" s="643"/>
      <c r="DP9" s="644"/>
      <c r="DQ9" s="648">
        <v>442089</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138</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50212</v>
      </c>
      <c r="BH10" s="643"/>
      <c r="BI10" s="643"/>
      <c r="BJ10" s="643"/>
      <c r="BK10" s="643"/>
      <c r="BL10" s="643"/>
      <c r="BM10" s="643"/>
      <c r="BN10" s="644"/>
      <c r="BO10" s="675">
        <v>2</v>
      </c>
      <c r="BP10" s="675"/>
      <c r="BQ10" s="675"/>
      <c r="BR10" s="675"/>
      <c r="BS10" s="648" t="s">
        <v>129</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281</v>
      </c>
      <c r="CS10" s="643"/>
      <c r="CT10" s="643"/>
      <c r="CU10" s="643"/>
      <c r="CV10" s="643"/>
      <c r="CW10" s="643"/>
      <c r="CX10" s="643"/>
      <c r="CY10" s="644"/>
      <c r="CZ10" s="675">
        <v>0</v>
      </c>
      <c r="DA10" s="675"/>
      <c r="DB10" s="675"/>
      <c r="DC10" s="675"/>
      <c r="DD10" s="648" t="s">
        <v>138</v>
      </c>
      <c r="DE10" s="643"/>
      <c r="DF10" s="643"/>
      <c r="DG10" s="643"/>
      <c r="DH10" s="643"/>
      <c r="DI10" s="643"/>
      <c r="DJ10" s="643"/>
      <c r="DK10" s="643"/>
      <c r="DL10" s="643"/>
      <c r="DM10" s="643"/>
      <c r="DN10" s="643"/>
      <c r="DO10" s="643"/>
      <c r="DP10" s="644"/>
      <c r="DQ10" s="648">
        <v>281</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395455</v>
      </c>
      <c r="S11" s="643"/>
      <c r="T11" s="643"/>
      <c r="U11" s="643"/>
      <c r="V11" s="643"/>
      <c r="W11" s="643"/>
      <c r="X11" s="643"/>
      <c r="Y11" s="644"/>
      <c r="Z11" s="645">
        <v>2.9</v>
      </c>
      <c r="AA11" s="646"/>
      <c r="AB11" s="646"/>
      <c r="AC11" s="647"/>
      <c r="AD11" s="648">
        <v>395455</v>
      </c>
      <c r="AE11" s="643"/>
      <c r="AF11" s="643"/>
      <c r="AG11" s="643"/>
      <c r="AH11" s="643"/>
      <c r="AI11" s="643"/>
      <c r="AJ11" s="643"/>
      <c r="AK11" s="644"/>
      <c r="AL11" s="645">
        <v>8.5</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61784</v>
      </c>
      <c r="BH11" s="643"/>
      <c r="BI11" s="643"/>
      <c r="BJ11" s="643"/>
      <c r="BK11" s="643"/>
      <c r="BL11" s="643"/>
      <c r="BM11" s="643"/>
      <c r="BN11" s="644"/>
      <c r="BO11" s="675">
        <v>2.5</v>
      </c>
      <c r="BP11" s="675"/>
      <c r="BQ11" s="675"/>
      <c r="BR11" s="675"/>
      <c r="BS11" s="648" t="s">
        <v>129</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186205</v>
      </c>
      <c r="CS11" s="643"/>
      <c r="CT11" s="643"/>
      <c r="CU11" s="643"/>
      <c r="CV11" s="643"/>
      <c r="CW11" s="643"/>
      <c r="CX11" s="643"/>
      <c r="CY11" s="644"/>
      <c r="CZ11" s="675">
        <v>1.4</v>
      </c>
      <c r="DA11" s="675"/>
      <c r="DB11" s="675"/>
      <c r="DC11" s="675"/>
      <c r="DD11" s="648">
        <v>68980</v>
      </c>
      <c r="DE11" s="643"/>
      <c r="DF11" s="643"/>
      <c r="DG11" s="643"/>
      <c r="DH11" s="643"/>
      <c r="DI11" s="643"/>
      <c r="DJ11" s="643"/>
      <c r="DK11" s="643"/>
      <c r="DL11" s="643"/>
      <c r="DM11" s="643"/>
      <c r="DN11" s="643"/>
      <c r="DO11" s="643"/>
      <c r="DP11" s="644"/>
      <c r="DQ11" s="648">
        <v>113803</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88839</v>
      </c>
      <c r="S12" s="643"/>
      <c r="T12" s="643"/>
      <c r="U12" s="643"/>
      <c r="V12" s="643"/>
      <c r="W12" s="643"/>
      <c r="X12" s="643"/>
      <c r="Y12" s="644"/>
      <c r="Z12" s="675">
        <v>0.7</v>
      </c>
      <c r="AA12" s="675"/>
      <c r="AB12" s="675"/>
      <c r="AC12" s="675"/>
      <c r="AD12" s="676">
        <v>88839</v>
      </c>
      <c r="AE12" s="676"/>
      <c r="AF12" s="676"/>
      <c r="AG12" s="676"/>
      <c r="AH12" s="676"/>
      <c r="AI12" s="676"/>
      <c r="AJ12" s="676"/>
      <c r="AK12" s="676"/>
      <c r="AL12" s="645">
        <v>1.9</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1325311</v>
      </c>
      <c r="BH12" s="643"/>
      <c r="BI12" s="643"/>
      <c r="BJ12" s="643"/>
      <c r="BK12" s="643"/>
      <c r="BL12" s="643"/>
      <c r="BM12" s="643"/>
      <c r="BN12" s="644"/>
      <c r="BO12" s="675">
        <v>53.6</v>
      </c>
      <c r="BP12" s="675"/>
      <c r="BQ12" s="675"/>
      <c r="BR12" s="675"/>
      <c r="BS12" s="648" t="s">
        <v>129</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148493</v>
      </c>
      <c r="CS12" s="643"/>
      <c r="CT12" s="643"/>
      <c r="CU12" s="643"/>
      <c r="CV12" s="643"/>
      <c r="CW12" s="643"/>
      <c r="CX12" s="643"/>
      <c r="CY12" s="644"/>
      <c r="CZ12" s="675">
        <v>1.1000000000000001</v>
      </c>
      <c r="DA12" s="675"/>
      <c r="DB12" s="675"/>
      <c r="DC12" s="675"/>
      <c r="DD12" s="648" t="s">
        <v>138</v>
      </c>
      <c r="DE12" s="643"/>
      <c r="DF12" s="643"/>
      <c r="DG12" s="643"/>
      <c r="DH12" s="643"/>
      <c r="DI12" s="643"/>
      <c r="DJ12" s="643"/>
      <c r="DK12" s="643"/>
      <c r="DL12" s="643"/>
      <c r="DM12" s="643"/>
      <c r="DN12" s="643"/>
      <c r="DO12" s="643"/>
      <c r="DP12" s="644"/>
      <c r="DQ12" s="648">
        <v>138815</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129</v>
      </c>
      <c r="AA13" s="675"/>
      <c r="AB13" s="675"/>
      <c r="AC13" s="675"/>
      <c r="AD13" s="676" t="s">
        <v>129</v>
      </c>
      <c r="AE13" s="676"/>
      <c r="AF13" s="676"/>
      <c r="AG13" s="676"/>
      <c r="AH13" s="676"/>
      <c r="AI13" s="676"/>
      <c r="AJ13" s="676"/>
      <c r="AK13" s="676"/>
      <c r="AL13" s="645" t="s">
        <v>129</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1325278</v>
      </c>
      <c r="BH13" s="643"/>
      <c r="BI13" s="643"/>
      <c r="BJ13" s="643"/>
      <c r="BK13" s="643"/>
      <c r="BL13" s="643"/>
      <c r="BM13" s="643"/>
      <c r="BN13" s="644"/>
      <c r="BO13" s="675">
        <v>53.6</v>
      </c>
      <c r="BP13" s="675"/>
      <c r="BQ13" s="675"/>
      <c r="BR13" s="675"/>
      <c r="BS13" s="648" t="s">
        <v>129</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956474</v>
      </c>
      <c r="CS13" s="643"/>
      <c r="CT13" s="643"/>
      <c r="CU13" s="643"/>
      <c r="CV13" s="643"/>
      <c r="CW13" s="643"/>
      <c r="CX13" s="643"/>
      <c r="CY13" s="644"/>
      <c r="CZ13" s="675">
        <v>7.3</v>
      </c>
      <c r="DA13" s="675"/>
      <c r="DB13" s="675"/>
      <c r="DC13" s="675"/>
      <c r="DD13" s="648">
        <v>327645</v>
      </c>
      <c r="DE13" s="643"/>
      <c r="DF13" s="643"/>
      <c r="DG13" s="643"/>
      <c r="DH13" s="643"/>
      <c r="DI13" s="643"/>
      <c r="DJ13" s="643"/>
      <c r="DK13" s="643"/>
      <c r="DL13" s="643"/>
      <c r="DM13" s="643"/>
      <c r="DN13" s="643"/>
      <c r="DO13" s="643"/>
      <c r="DP13" s="644"/>
      <c r="DQ13" s="648">
        <v>654560</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75" t="s">
        <v>129</v>
      </c>
      <c r="AA14" s="675"/>
      <c r="AB14" s="675"/>
      <c r="AC14" s="675"/>
      <c r="AD14" s="676" t="s">
        <v>129</v>
      </c>
      <c r="AE14" s="676"/>
      <c r="AF14" s="676"/>
      <c r="AG14" s="676"/>
      <c r="AH14" s="676"/>
      <c r="AI14" s="676"/>
      <c r="AJ14" s="676"/>
      <c r="AK14" s="676"/>
      <c r="AL14" s="645" t="s">
        <v>129</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62451</v>
      </c>
      <c r="BH14" s="643"/>
      <c r="BI14" s="643"/>
      <c r="BJ14" s="643"/>
      <c r="BK14" s="643"/>
      <c r="BL14" s="643"/>
      <c r="BM14" s="643"/>
      <c r="BN14" s="644"/>
      <c r="BO14" s="675">
        <v>2.5</v>
      </c>
      <c r="BP14" s="675"/>
      <c r="BQ14" s="675"/>
      <c r="BR14" s="675"/>
      <c r="BS14" s="648" t="s">
        <v>129</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4217834</v>
      </c>
      <c r="CS14" s="643"/>
      <c r="CT14" s="643"/>
      <c r="CU14" s="643"/>
      <c r="CV14" s="643"/>
      <c r="CW14" s="643"/>
      <c r="CX14" s="643"/>
      <c r="CY14" s="644"/>
      <c r="CZ14" s="675">
        <v>32.200000000000003</v>
      </c>
      <c r="DA14" s="675"/>
      <c r="DB14" s="675"/>
      <c r="DC14" s="675"/>
      <c r="DD14" s="648">
        <v>3923229</v>
      </c>
      <c r="DE14" s="643"/>
      <c r="DF14" s="643"/>
      <c r="DG14" s="643"/>
      <c r="DH14" s="643"/>
      <c r="DI14" s="643"/>
      <c r="DJ14" s="643"/>
      <c r="DK14" s="643"/>
      <c r="DL14" s="643"/>
      <c r="DM14" s="643"/>
      <c r="DN14" s="643"/>
      <c r="DO14" s="643"/>
      <c r="DP14" s="644"/>
      <c r="DQ14" s="648">
        <v>313818</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138</v>
      </c>
      <c r="AE15" s="676"/>
      <c r="AF15" s="676"/>
      <c r="AG15" s="676"/>
      <c r="AH15" s="676"/>
      <c r="AI15" s="676"/>
      <c r="AJ15" s="676"/>
      <c r="AK15" s="676"/>
      <c r="AL15" s="645" t="s">
        <v>129</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105791</v>
      </c>
      <c r="BH15" s="643"/>
      <c r="BI15" s="643"/>
      <c r="BJ15" s="643"/>
      <c r="BK15" s="643"/>
      <c r="BL15" s="643"/>
      <c r="BM15" s="643"/>
      <c r="BN15" s="644"/>
      <c r="BO15" s="675">
        <v>4.3</v>
      </c>
      <c r="BP15" s="675"/>
      <c r="BQ15" s="675"/>
      <c r="BR15" s="675"/>
      <c r="BS15" s="648" t="s">
        <v>129</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1029540</v>
      </c>
      <c r="CS15" s="643"/>
      <c r="CT15" s="643"/>
      <c r="CU15" s="643"/>
      <c r="CV15" s="643"/>
      <c r="CW15" s="643"/>
      <c r="CX15" s="643"/>
      <c r="CY15" s="644"/>
      <c r="CZ15" s="675">
        <v>7.9</v>
      </c>
      <c r="DA15" s="675"/>
      <c r="DB15" s="675"/>
      <c r="DC15" s="675"/>
      <c r="DD15" s="648">
        <v>240149</v>
      </c>
      <c r="DE15" s="643"/>
      <c r="DF15" s="643"/>
      <c r="DG15" s="643"/>
      <c r="DH15" s="643"/>
      <c r="DI15" s="643"/>
      <c r="DJ15" s="643"/>
      <c r="DK15" s="643"/>
      <c r="DL15" s="643"/>
      <c r="DM15" s="643"/>
      <c r="DN15" s="643"/>
      <c r="DO15" s="643"/>
      <c r="DP15" s="644"/>
      <c r="DQ15" s="648">
        <v>701108</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7628</v>
      </c>
      <c r="S16" s="643"/>
      <c r="T16" s="643"/>
      <c r="U16" s="643"/>
      <c r="V16" s="643"/>
      <c r="W16" s="643"/>
      <c r="X16" s="643"/>
      <c r="Y16" s="644"/>
      <c r="Z16" s="675">
        <v>0.1</v>
      </c>
      <c r="AA16" s="675"/>
      <c r="AB16" s="675"/>
      <c r="AC16" s="675"/>
      <c r="AD16" s="676">
        <v>7628</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129</v>
      </c>
      <c r="BP16" s="675"/>
      <c r="BQ16" s="675"/>
      <c r="BR16" s="675"/>
      <c r="BS16" s="648" t="s">
        <v>129</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15639</v>
      </c>
      <c r="CS16" s="643"/>
      <c r="CT16" s="643"/>
      <c r="CU16" s="643"/>
      <c r="CV16" s="643"/>
      <c r="CW16" s="643"/>
      <c r="CX16" s="643"/>
      <c r="CY16" s="644"/>
      <c r="CZ16" s="675">
        <v>0.1</v>
      </c>
      <c r="DA16" s="675"/>
      <c r="DB16" s="675"/>
      <c r="DC16" s="675"/>
      <c r="DD16" s="648" t="s">
        <v>138</v>
      </c>
      <c r="DE16" s="643"/>
      <c r="DF16" s="643"/>
      <c r="DG16" s="643"/>
      <c r="DH16" s="643"/>
      <c r="DI16" s="643"/>
      <c r="DJ16" s="643"/>
      <c r="DK16" s="643"/>
      <c r="DL16" s="643"/>
      <c r="DM16" s="643"/>
      <c r="DN16" s="643"/>
      <c r="DO16" s="643"/>
      <c r="DP16" s="644"/>
      <c r="DQ16" s="648">
        <v>15</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14489</v>
      </c>
      <c r="S17" s="643"/>
      <c r="T17" s="643"/>
      <c r="U17" s="643"/>
      <c r="V17" s="643"/>
      <c r="W17" s="643"/>
      <c r="X17" s="643"/>
      <c r="Y17" s="644"/>
      <c r="Z17" s="675">
        <v>0.1</v>
      </c>
      <c r="AA17" s="675"/>
      <c r="AB17" s="675"/>
      <c r="AC17" s="675"/>
      <c r="AD17" s="676">
        <v>14489</v>
      </c>
      <c r="AE17" s="676"/>
      <c r="AF17" s="676"/>
      <c r="AG17" s="676"/>
      <c r="AH17" s="676"/>
      <c r="AI17" s="676"/>
      <c r="AJ17" s="676"/>
      <c r="AK17" s="676"/>
      <c r="AL17" s="645">
        <v>0.3</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138</v>
      </c>
      <c r="BP17" s="675"/>
      <c r="BQ17" s="675"/>
      <c r="BR17" s="675"/>
      <c r="BS17" s="648" t="s">
        <v>129</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487433</v>
      </c>
      <c r="CS17" s="643"/>
      <c r="CT17" s="643"/>
      <c r="CU17" s="643"/>
      <c r="CV17" s="643"/>
      <c r="CW17" s="643"/>
      <c r="CX17" s="643"/>
      <c r="CY17" s="644"/>
      <c r="CZ17" s="675">
        <v>3.7</v>
      </c>
      <c r="DA17" s="675"/>
      <c r="DB17" s="675"/>
      <c r="DC17" s="675"/>
      <c r="DD17" s="648" t="s">
        <v>234</v>
      </c>
      <c r="DE17" s="643"/>
      <c r="DF17" s="643"/>
      <c r="DG17" s="643"/>
      <c r="DH17" s="643"/>
      <c r="DI17" s="643"/>
      <c r="DJ17" s="643"/>
      <c r="DK17" s="643"/>
      <c r="DL17" s="643"/>
      <c r="DM17" s="643"/>
      <c r="DN17" s="643"/>
      <c r="DO17" s="643"/>
      <c r="DP17" s="644"/>
      <c r="DQ17" s="648">
        <v>487433</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25773</v>
      </c>
      <c r="S18" s="643"/>
      <c r="T18" s="643"/>
      <c r="U18" s="643"/>
      <c r="V18" s="643"/>
      <c r="W18" s="643"/>
      <c r="X18" s="643"/>
      <c r="Y18" s="644"/>
      <c r="Z18" s="675">
        <v>0.2</v>
      </c>
      <c r="AA18" s="675"/>
      <c r="AB18" s="675"/>
      <c r="AC18" s="675"/>
      <c r="AD18" s="676">
        <v>25773</v>
      </c>
      <c r="AE18" s="676"/>
      <c r="AF18" s="676"/>
      <c r="AG18" s="676"/>
      <c r="AH18" s="676"/>
      <c r="AI18" s="676"/>
      <c r="AJ18" s="676"/>
      <c r="AK18" s="676"/>
      <c r="AL18" s="645">
        <v>0.6</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138</v>
      </c>
      <c r="BP18" s="675"/>
      <c r="BQ18" s="675"/>
      <c r="BR18" s="675"/>
      <c r="BS18" s="648" t="s">
        <v>129</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129</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19645</v>
      </c>
      <c r="S19" s="643"/>
      <c r="T19" s="643"/>
      <c r="U19" s="643"/>
      <c r="V19" s="643"/>
      <c r="W19" s="643"/>
      <c r="X19" s="643"/>
      <c r="Y19" s="644"/>
      <c r="Z19" s="675">
        <v>0.1</v>
      </c>
      <c r="AA19" s="675"/>
      <c r="AB19" s="675"/>
      <c r="AC19" s="675"/>
      <c r="AD19" s="676">
        <v>19645</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285</v>
      </c>
      <c r="BH19" s="643"/>
      <c r="BI19" s="643"/>
      <c r="BJ19" s="643"/>
      <c r="BK19" s="643"/>
      <c r="BL19" s="643"/>
      <c r="BM19" s="643"/>
      <c r="BN19" s="644"/>
      <c r="BO19" s="675">
        <v>0</v>
      </c>
      <c r="BP19" s="675"/>
      <c r="BQ19" s="675"/>
      <c r="BR19" s="675"/>
      <c r="BS19" s="648" t="s">
        <v>129</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234</v>
      </c>
      <c r="CS19" s="643"/>
      <c r="CT19" s="643"/>
      <c r="CU19" s="643"/>
      <c r="CV19" s="643"/>
      <c r="CW19" s="643"/>
      <c r="CX19" s="643"/>
      <c r="CY19" s="644"/>
      <c r="CZ19" s="675" t="s">
        <v>129</v>
      </c>
      <c r="DA19" s="675"/>
      <c r="DB19" s="675"/>
      <c r="DC19" s="675"/>
      <c r="DD19" s="648" t="s">
        <v>138</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3934</v>
      </c>
      <c r="S20" s="643"/>
      <c r="T20" s="643"/>
      <c r="U20" s="643"/>
      <c r="V20" s="643"/>
      <c r="W20" s="643"/>
      <c r="X20" s="643"/>
      <c r="Y20" s="644"/>
      <c r="Z20" s="675">
        <v>0</v>
      </c>
      <c r="AA20" s="675"/>
      <c r="AB20" s="675"/>
      <c r="AC20" s="675"/>
      <c r="AD20" s="676">
        <v>3934</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285</v>
      </c>
      <c r="BH20" s="643"/>
      <c r="BI20" s="643"/>
      <c r="BJ20" s="643"/>
      <c r="BK20" s="643"/>
      <c r="BL20" s="643"/>
      <c r="BM20" s="643"/>
      <c r="BN20" s="644"/>
      <c r="BO20" s="675">
        <v>0</v>
      </c>
      <c r="BP20" s="675"/>
      <c r="BQ20" s="675"/>
      <c r="BR20" s="675"/>
      <c r="BS20" s="648" t="s">
        <v>129</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13103616</v>
      </c>
      <c r="CS20" s="643"/>
      <c r="CT20" s="643"/>
      <c r="CU20" s="643"/>
      <c r="CV20" s="643"/>
      <c r="CW20" s="643"/>
      <c r="CX20" s="643"/>
      <c r="CY20" s="644"/>
      <c r="CZ20" s="675">
        <v>100</v>
      </c>
      <c r="DA20" s="675"/>
      <c r="DB20" s="675"/>
      <c r="DC20" s="675"/>
      <c r="DD20" s="648">
        <v>4626048</v>
      </c>
      <c r="DE20" s="643"/>
      <c r="DF20" s="643"/>
      <c r="DG20" s="643"/>
      <c r="DH20" s="643"/>
      <c r="DI20" s="643"/>
      <c r="DJ20" s="643"/>
      <c r="DK20" s="643"/>
      <c r="DL20" s="643"/>
      <c r="DM20" s="643"/>
      <c r="DN20" s="643"/>
      <c r="DO20" s="643"/>
      <c r="DP20" s="644"/>
      <c r="DQ20" s="648">
        <v>5472522</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2194</v>
      </c>
      <c r="S21" s="643"/>
      <c r="T21" s="643"/>
      <c r="U21" s="643"/>
      <c r="V21" s="643"/>
      <c r="W21" s="643"/>
      <c r="X21" s="643"/>
      <c r="Y21" s="644"/>
      <c r="Z21" s="675">
        <v>0</v>
      </c>
      <c r="AA21" s="675"/>
      <c r="AB21" s="675"/>
      <c r="AC21" s="675"/>
      <c r="AD21" s="676">
        <v>2194</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v>285</v>
      </c>
      <c r="BH21" s="643"/>
      <c r="BI21" s="643"/>
      <c r="BJ21" s="643"/>
      <c r="BK21" s="643"/>
      <c r="BL21" s="643"/>
      <c r="BM21" s="643"/>
      <c r="BN21" s="644"/>
      <c r="BO21" s="675">
        <v>0</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1500404</v>
      </c>
      <c r="S22" s="643"/>
      <c r="T22" s="643"/>
      <c r="U22" s="643"/>
      <c r="V22" s="643"/>
      <c r="W22" s="643"/>
      <c r="X22" s="643"/>
      <c r="Y22" s="644"/>
      <c r="Z22" s="675">
        <v>11.1</v>
      </c>
      <c r="AA22" s="675"/>
      <c r="AB22" s="675"/>
      <c r="AC22" s="675"/>
      <c r="AD22" s="676">
        <v>1349156</v>
      </c>
      <c r="AE22" s="676"/>
      <c r="AF22" s="676"/>
      <c r="AG22" s="676"/>
      <c r="AH22" s="676"/>
      <c r="AI22" s="676"/>
      <c r="AJ22" s="676"/>
      <c r="AK22" s="676"/>
      <c r="AL22" s="645">
        <v>28.9</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129</v>
      </c>
      <c r="BH22" s="643"/>
      <c r="BI22" s="643"/>
      <c r="BJ22" s="643"/>
      <c r="BK22" s="643"/>
      <c r="BL22" s="643"/>
      <c r="BM22" s="643"/>
      <c r="BN22" s="644"/>
      <c r="BO22" s="675" t="s">
        <v>129</v>
      </c>
      <c r="BP22" s="675"/>
      <c r="BQ22" s="675"/>
      <c r="BR22" s="675"/>
      <c r="BS22" s="648" t="s">
        <v>234</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1349156</v>
      </c>
      <c r="S23" s="643"/>
      <c r="T23" s="643"/>
      <c r="U23" s="643"/>
      <c r="V23" s="643"/>
      <c r="W23" s="643"/>
      <c r="X23" s="643"/>
      <c r="Y23" s="644"/>
      <c r="Z23" s="675">
        <v>10</v>
      </c>
      <c r="AA23" s="675"/>
      <c r="AB23" s="675"/>
      <c r="AC23" s="675"/>
      <c r="AD23" s="676">
        <v>1349156</v>
      </c>
      <c r="AE23" s="676"/>
      <c r="AF23" s="676"/>
      <c r="AG23" s="676"/>
      <c r="AH23" s="676"/>
      <c r="AI23" s="676"/>
      <c r="AJ23" s="676"/>
      <c r="AK23" s="676"/>
      <c r="AL23" s="645">
        <v>28.9</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129</v>
      </c>
      <c r="BP23" s="675"/>
      <c r="BQ23" s="675"/>
      <c r="BR23" s="675"/>
      <c r="BS23" s="648" t="s">
        <v>234</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151248</v>
      </c>
      <c r="S24" s="643"/>
      <c r="T24" s="643"/>
      <c r="U24" s="643"/>
      <c r="V24" s="643"/>
      <c r="W24" s="643"/>
      <c r="X24" s="643"/>
      <c r="Y24" s="644"/>
      <c r="Z24" s="675">
        <v>1.1000000000000001</v>
      </c>
      <c r="AA24" s="675"/>
      <c r="AB24" s="675"/>
      <c r="AC24" s="675"/>
      <c r="AD24" s="676" t="s">
        <v>129</v>
      </c>
      <c r="AE24" s="676"/>
      <c r="AF24" s="676"/>
      <c r="AG24" s="676"/>
      <c r="AH24" s="676"/>
      <c r="AI24" s="676"/>
      <c r="AJ24" s="676"/>
      <c r="AK24" s="676"/>
      <c r="AL24" s="645" t="s">
        <v>129</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2946059</v>
      </c>
      <c r="CS24" s="698"/>
      <c r="CT24" s="698"/>
      <c r="CU24" s="698"/>
      <c r="CV24" s="698"/>
      <c r="CW24" s="698"/>
      <c r="CX24" s="698"/>
      <c r="CY24" s="741"/>
      <c r="CZ24" s="742">
        <v>22.5</v>
      </c>
      <c r="DA24" s="715"/>
      <c r="DB24" s="715"/>
      <c r="DC24" s="745"/>
      <c r="DD24" s="740">
        <v>2149862</v>
      </c>
      <c r="DE24" s="698"/>
      <c r="DF24" s="698"/>
      <c r="DG24" s="698"/>
      <c r="DH24" s="698"/>
      <c r="DI24" s="698"/>
      <c r="DJ24" s="698"/>
      <c r="DK24" s="741"/>
      <c r="DL24" s="740">
        <v>2140818</v>
      </c>
      <c r="DM24" s="698"/>
      <c r="DN24" s="698"/>
      <c r="DO24" s="698"/>
      <c r="DP24" s="698"/>
      <c r="DQ24" s="698"/>
      <c r="DR24" s="698"/>
      <c r="DS24" s="698"/>
      <c r="DT24" s="698"/>
      <c r="DU24" s="698"/>
      <c r="DV24" s="741"/>
      <c r="DW24" s="742">
        <v>43.6</v>
      </c>
      <c r="DX24" s="715"/>
      <c r="DY24" s="715"/>
      <c r="DZ24" s="715"/>
      <c r="EA24" s="715"/>
      <c r="EB24" s="715"/>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129</v>
      </c>
      <c r="S25" s="643"/>
      <c r="T25" s="643"/>
      <c r="U25" s="643"/>
      <c r="V25" s="643"/>
      <c r="W25" s="643"/>
      <c r="X25" s="643"/>
      <c r="Y25" s="644"/>
      <c r="Z25" s="675" t="s">
        <v>129</v>
      </c>
      <c r="AA25" s="675"/>
      <c r="AB25" s="675"/>
      <c r="AC25" s="675"/>
      <c r="AD25" s="676" t="s">
        <v>129</v>
      </c>
      <c r="AE25" s="676"/>
      <c r="AF25" s="676"/>
      <c r="AG25" s="676"/>
      <c r="AH25" s="676"/>
      <c r="AI25" s="676"/>
      <c r="AJ25" s="676"/>
      <c r="AK25" s="676"/>
      <c r="AL25" s="645" t="s">
        <v>129</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234</v>
      </c>
      <c r="BH25" s="643"/>
      <c r="BI25" s="643"/>
      <c r="BJ25" s="643"/>
      <c r="BK25" s="643"/>
      <c r="BL25" s="643"/>
      <c r="BM25" s="643"/>
      <c r="BN25" s="644"/>
      <c r="BO25" s="675" t="s">
        <v>234</v>
      </c>
      <c r="BP25" s="675"/>
      <c r="BQ25" s="675"/>
      <c r="BR25" s="675"/>
      <c r="BS25" s="648" t="s">
        <v>129</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1325142</v>
      </c>
      <c r="CS25" s="661"/>
      <c r="CT25" s="661"/>
      <c r="CU25" s="661"/>
      <c r="CV25" s="661"/>
      <c r="CW25" s="661"/>
      <c r="CX25" s="661"/>
      <c r="CY25" s="662"/>
      <c r="CZ25" s="645">
        <v>10.1</v>
      </c>
      <c r="DA25" s="663"/>
      <c r="DB25" s="663"/>
      <c r="DC25" s="664"/>
      <c r="DD25" s="648">
        <v>1226126</v>
      </c>
      <c r="DE25" s="661"/>
      <c r="DF25" s="661"/>
      <c r="DG25" s="661"/>
      <c r="DH25" s="661"/>
      <c r="DI25" s="661"/>
      <c r="DJ25" s="661"/>
      <c r="DK25" s="662"/>
      <c r="DL25" s="648">
        <v>1219418</v>
      </c>
      <c r="DM25" s="661"/>
      <c r="DN25" s="661"/>
      <c r="DO25" s="661"/>
      <c r="DP25" s="661"/>
      <c r="DQ25" s="661"/>
      <c r="DR25" s="661"/>
      <c r="DS25" s="661"/>
      <c r="DT25" s="661"/>
      <c r="DU25" s="661"/>
      <c r="DV25" s="662"/>
      <c r="DW25" s="645">
        <v>24.8</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4616326</v>
      </c>
      <c r="S26" s="643"/>
      <c r="T26" s="643"/>
      <c r="U26" s="643"/>
      <c r="V26" s="643"/>
      <c r="W26" s="643"/>
      <c r="X26" s="643"/>
      <c r="Y26" s="644"/>
      <c r="Z26" s="675">
        <v>34.200000000000003</v>
      </c>
      <c r="AA26" s="675"/>
      <c r="AB26" s="675"/>
      <c r="AC26" s="675"/>
      <c r="AD26" s="676">
        <v>4465078</v>
      </c>
      <c r="AE26" s="676"/>
      <c r="AF26" s="676"/>
      <c r="AG26" s="676"/>
      <c r="AH26" s="676"/>
      <c r="AI26" s="676"/>
      <c r="AJ26" s="676"/>
      <c r="AK26" s="676"/>
      <c r="AL26" s="645">
        <v>95.6</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234</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717867</v>
      </c>
      <c r="CS26" s="643"/>
      <c r="CT26" s="643"/>
      <c r="CU26" s="643"/>
      <c r="CV26" s="643"/>
      <c r="CW26" s="643"/>
      <c r="CX26" s="643"/>
      <c r="CY26" s="644"/>
      <c r="CZ26" s="645">
        <v>5.5</v>
      </c>
      <c r="DA26" s="663"/>
      <c r="DB26" s="663"/>
      <c r="DC26" s="664"/>
      <c r="DD26" s="648">
        <v>654346</v>
      </c>
      <c r="DE26" s="643"/>
      <c r="DF26" s="643"/>
      <c r="DG26" s="643"/>
      <c r="DH26" s="643"/>
      <c r="DI26" s="643"/>
      <c r="DJ26" s="643"/>
      <c r="DK26" s="644"/>
      <c r="DL26" s="648" t="s">
        <v>129</v>
      </c>
      <c r="DM26" s="643"/>
      <c r="DN26" s="643"/>
      <c r="DO26" s="643"/>
      <c r="DP26" s="643"/>
      <c r="DQ26" s="643"/>
      <c r="DR26" s="643"/>
      <c r="DS26" s="643"/>
      <c r="DT26" s="643"/>
      <c r="DU26" s="643"/>
      <c r="DV26" s="644"/>
      <c r="DW26" s="645" t="s">
        <v>129</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1193</v>
      </c>
      <c r="S27" s="643"/>
      <c r="T27" s="643"/>
      <c r="U27" s="643"/>
      <c r="V27" s="643"/>
      <c r="W27" s="643"/>
      <c r="X27" s="643"/>
      <c r="Y27" s="644"/>
      <c r="Z27" s="675">
        <v>0</v>
      </c>
      <c r="AA27" s="675"/>
      <c r="AB27" s="675"/>
      <c r="AC27" s="675"/>
      <c r="AD27" s="676">
        <v>1193</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2474234</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1133484</v>
      </c>
      <c r="CS27" s="661"/>
      <c r="CT27" s="661"/>
      <c r="CU27" s="661"/>
      <c r="CV27" s="661"/>
      <c r="CW27" s="661"/>
      <c r="CX27" s="661"/>
      <c r="CY27" s="662"/>
      <c r="CZ27" s="645">
        <v>8.6999999999999993</v>
      </c>
      <c r="DA27" s="663"/>
      <c r="DB27" s="663"/>
      <c r="DC27" s="664"/>
      <c r="DD27" s="648">
        <v>436303</v>
      </c>
      <c r="DE27" s="661"/>
      <c r="DF27" s="661"/>
      <c r="DG27" s="661"/>
      <c r="DH27" s="661"/>
      <c r="DI27" s="661"/>
      <c r="DJ27" s="661"/>
      <c r="DK27" s="662"/>
      <c r="DL27" s="648">
        <v>433967</v>
      </c>
      <c r="DM27" s="661"/>
      <c r="DN27" s="661"/>
      <c r="DO27" s="661"/>
      <c r="DP27" s="661"/>
      <c r="DQ27" s="661"/>
      <c r="DR27" s="661"/>
      <c r="DS27" s="661"/>
      <c r="DT27" s="661"/>
      <c r="DU27" s="661"/>
      <c r="DV27" s="662"/>
      <c r="DW27" s="645">
        <v>8.8000000000000007</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40757</v>
      </c>
      <c r="S28" s="643"/>
      <c r="T28" s="643"/>
      <c r="U28" s="643"/>
      <c r="V28" s="643"/>
      <c r="W28" s="643"/>
      <c r="X28" s="643"/>
      <c r="Y28" s="644"/>
      <c r="Z28" s="675">
        <v>0.3</v>
      </c>
      <c r="AA28" s="675"/>
      <c r="AB28" s="675"/>
      <c r="AC28" s="675"/>
      <c r="AD28" s="676" t="s">
        <v>129</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487433</v>
      </c>
      <c r="CS28" s="643"/>
      <c r="CT28" s="643"/>
      <c r="CU28" s="643"/>
      <c r="CV28" s="643"/>
      <c r="CW28" s="643"/>
      <c r="CX28" s="643"/>
      <c r="CY28" s="644"/>
      <c r="CZ28" s="645">
        <v>3.7</v>
      </c>
      <c r="DA28" s="663"/>
      <c r="DB28" s="663"/>
      <c r="DC28" s="664"/>
      <c r="DD28" s="648">
        <v>487433</v>
      </c>
      <c r="DE28" s="643"/>
      <c r="DF28" s="643"/>
      <c r="DG28" s="643"/>
      <c r="DH28" s="643"/>
      <c r="DI28" s="643"/>
      <c r="DJ28" s="643"/>
      <c r="DK28" s="644"/>
      <c r="DL28" s="648">
        <v>487433</v>
      </c>
      <c r="DM28" s="643"/>
      <c r="DN28" s="643"/>
      <c r="DO28" s="643"/>
      <c r="DP28" s="643"/>
      <c r="DQ28" s="643"/>
      <c r="DR28" s="643"/>
      <c r="DS28" s="643"/>
      <c r="DT28" s="643"/>
      <c r="DU28" s="643"/>
      <c r="DV28" s="644"/>
      <c r="DW28" s="645">
        <v>9.9</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36702</v>
      </c>
      <c r="S29" s="643"/>
      <c r="T29" s="643"/>
      <c r="U29" s="643"/>
      <c r="V29" s="643"/>
      <c r="W29" s="643"/>
      <c r="X29" s="643"/>
      <c r="Y29" s="644"/>
      <c r="Z29" s="675">
        <v>0.3</v>
      </c>
      <c r="AA29" s="675"/>
      <c r="AB29" s="675"/>
      <c r="AC29" s="675"/>
      <c r="AD29" s="676">
        <v>12153</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1" t="s">
        <v>306</v>
      </c>
      <c r="CG29" s="682"/>
      <c r="CH29" s="682"/>
      <c r="CI29" s="682"/>
      <c r="CJ29" s="682"/>
      <c r="CK29" s="682"/>
      <c r="CL29" s="682"/>
      <c r="CM29" s="682"/>
      <c r="CN29" s="682"/>
      <c r="CO29" s="682"/>
      <c r="CP29" s="682"/>
      <c r="CQ29" s="683"/>
      <c r="CR29" s="642">
        <v>487433</v>
      </c>
      <c r="CS29" s="661"/>
      <c r="CT29" s="661"/>
      <c r="CU29" s="661"/>
      <c r="CV29" s="661"/>
      <c r="CW29" s="661"/>
      <c r="CX29" s="661"/>
      <c r="CY29" s="662"/>
      <c r="CZ29" s="645">
        <v>3.7</v>
      </c>
      <c r="DA29" s="663"/>
      <c r="DB29" s="663"/>
      <c r="DC29" s="664"/>
      <c r="DD29" s="648">
        <v>487433</v>
      </c>
      <c r="DE29" s="661"/>
      <c r="DF29" s="661"/>
      <c r="DG29" s="661"/>
      <c r="DH29" s="661"/>
      <c r="DI29" s="661"/>
      <c r="DJ29" s="661"/>
      <c r="DK29" s="662"/>
      <c r="DL29" s="648">
        <v>487433</v>
      </c>
      <c r="DM29" s="661"/>
      <c r="DN29" s="661"/>
      <c r="DO29" s="661"/>
      <c r="DP29" s="661"/>
      <c r="DQ29" s="661"/>
      <c r="DR29" s="661"/>
      <c r="DS29" s="661"/>
      <c r="DT29" s="661"/>
      <c r="DU29" s="661"/>
      <c r="DV29" s="662"/>
      <c r="DW29" s="645">
        <v>9.9</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43012</v>
      </c>
      <c r="S30" s="643"/>
      <c r="T30" s="643"/>
      <c r="U30" s="643"/>
      <c r="V30" s="643"/>
      <c r="W30" s="643"/>
      <c r="X30" s="643"/>
      <c r="Y30" s="644"/>
      <c r="Z30" s="675">
        <v>0.3</v>
      </c>
      <c r="AA30" s="675"/>
      <c r="AB30" s="675"/>
      <c r="AC30" s="675"/>
      <c r="AD30" s="676" t="s">
        <v>234</v>
      </c>
      <c r="AE30" s="676"/>
      <c r="AF30" s="676"/>
      <c r="AG30" s="676"/>
      <c r="AH30" s="676"/>
      <c r="AI30" s="676"/>
      <c r="AJ30" s="676"/>
      <c r="AK30" s="676"/>
      <c r="AL30" s="645" t="s">
        <v>129</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1" t="s">
        <v>310</v>
      </c>
      <c r="CG30" s="682"/>
      <c r="CH30" s="682"/>
      <c r="CI30" s="682"/>
      <c r="CJ30" s="682"/>
      <c r="CK30" s="682"/>
      <c r="CL30" s="682"/>
      <c r="CM30" s="682"/>
      <c r="CN30" s="682"/>
      <c r="CO30" s="682"/>
      <c r="CP30" s="682"/>
      <c r="CQ30" s="683"/>
      <c r="CR30" s="642">
        <v>467265</v>
      </c>
      <c r="CS30" s="643"/>
      <c r="CT30" s="643"/>
      <c r="CU30" s="643"/>
      <c r="CV30" s="643"/>
      <c r="CW30" s="643"/>
      <c r="CX30" s="643"/>
      <c r="CY30" s="644"/>
      <c r="CZ30" s="645">
        <v>3.6</v>
      </c>
      <c r="DA30" s="663"/>
      <c r="DB30" s="663"/>
      <c r="DC30" s="664"/>
      <c r="DD30" s="648">
        <v>467265</v>
      </c>
      <c r="DE30" s="643"/>
      <c r="DF30" s="643"/>
      <c r="DG30" s="643"/>
      <c r="DH30" s="643"/>
      <c r="DI30" s="643"/>
      <c r="DJ30" s="643"/>
      <c r="DK30" s="644"/>
      <c r="DL30" s="648">
        <v>467265</v>
      </c>
      <c r="DM30" s="643"/>
      <c r="DN30" s="643"/>
      <c r="DO30" s="643"/>
      <c r="DP30" s="643"/>
      <c r="DQ30" s="643"/>
      <c r="DR30" s="643"/>
      <c r="DS30" s="643"/>
      <c r="DT30" s="643"/>
      <c r="DU30" s="643"/>
      <c r="DV30" s="644"/>
      <c r="DW30" s="645">
        <v>9.5</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2817346</v>
      </c>
      <c r="S31" s="643"/>
      <c r="T31" s="643"/>
      <c r="U31" s="643"/>
      <c r="V31" s="643"/>
      <c r="W31" s="643"/>
      <c r="X31" s="643"/>
      <c r="Y31" s="644"/>
      <c r="Z31" s="675">
        <v>20.9</v>
      </c>
      <c r="AA31" s="675"/>
      <c r="AB31" s="675"/>
      <c r="AC31" s="675"/>
      <c r="AD31" s="676" t="s">
        <v>138</v>
      </c>
      <c r="AE31" s="676"/>
      <c r="AF31" s="676"/>
      <c r="AG31" s="676"/>
      <c r="AH31" s="676"/>
      <c r="AI31" s="676"/>
      <c r="AJ31" s="676"/>
      <c r="AK31" s="676"/>
      <c r="AL31" s="645" t="s">
        <v>129</v>
      </c>
      <c r="AM31" s="646"/>
      <c r="AN31" s="646"/>
      <c r="AO31" s="677"/>
      <c r="AP31" s="717" t="s">
        <v>312</v>
      </c>
      <c r="AQ31" s="718"/>
      <c r="AR31" s="718"/>
      <c r="AS31" s="718"/>
      <c r="AT31" s="723" t="s">
        <v>313</v>
      </c>
      <c r="AU31" s="231"/>
      <c r="AV31" s="231"/>
      <c r="AW31" s="231"/>
      <c r="AX31" s="710" t="s">
        <v>188</v>
      </c>
      <c r="AY31" s="711"/>
      <c r="AZ31" s="711"/>
      <c r="BA31" s="711"/>
      <c r="BB31" s="711"/>
      <c r="BC31" s="711"/>
      <c r="BD31" s="711"/>
      <c r="BE31" s="711"/>
      <c r="BF31" s="712"/>
      <c r="BG31" s="713">
        <v>98.9</v>
      </c>
      <c r="BH31" s="714"/>
      <c r="BI31" s="714"/>
      <c r="BJ31" s="714"/>
      <c r="BK31" s="714"/>
      <c r="BL31" s="714"/>
      <c r="BM31" s="715">
        <v>97</v>
      </c>
      <c r="BN31" s="714"/>
      <c r="BO31" s="714"/>
      <c r="BP31" s="714"/>
      <c r="BQ31" s="716"/>
      <c r="BR31" s="713">
        <v>99.5</v>
      </c>
      <c r="BS31" s="714"/>
      <c r="BT31" s="714"/>
      <c r="BU31" s="714"/>
      <c r="BV31" s="714"/>
      <c r="BW31" s="714"/>
      <c r="BX31" s="715">
        <v>97.4</v>
      </c>
      <c r="BY31" s="714"/>
      <c r="BZ31" s="714"/>
      <c r="CA31" s="714"/>
      <c r="CB31" s="716"/>
      <c r="CD31" s="733"/>
      <c r="CE31" s="734"/>
      <c r="CF31" s="681" t="s">
        <v>314</v>
      </c>
      <c r="CG31" s="682"/>
      <c r="CH31" s="682"/>
      <c r="CI31" s="682"/>
      <c r="CJ31" s="682"/>
      <c r="CK31" s="682"/>
      <c r="CL31" s="682"/>
      <c r="CM31" s="682"/>
      <c r="CN31" s="682"/>
      <c r="CO31" s="682"/>
      <c r="CP31" s="682"/>
      <c r="CQ31" s="683"/>
      <c r="CR31" s="642">
        <v>20168</v>
      </c>
      <c r="CS31" s="661"/>
      <c r="CT31" s="661"/>
      <c r="CU31" s="661"/>
      <c r="CV31" s="661"/>
      <c r="CW31" s="661"/>
      <c r="CX31" s="661"/>
      <c r="CY31" s="662"/>
      <c r="CZ31" s="645">
        <v>0.2</v>
      </c>
      <c r="DA31" s="663"/>
      <c r="DB31" s="663"/>
      <c r="DC31" s="664"/>
      <c r="DD31" s="648">
        <v>20168</v>
      </c>
      <c r="DE31" s="661"/>
      <c r="DF31" s="661"/>
      <c r="DG31" s="661"/>
      <c r="DH31" s="661"/>
      <c r="DI31" s="661"/>
      <c r="DJ31" s="661"/>
      <c r="DK31" s="662"/>
      <c r="DL31" s="648">
        <v>20168</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06" t="s">
        <v>315</v>
      </c>
      <c r="C32" s="707"/>
      <c r="D32" s="707"/>
      <c r="E32" s="707"/>
      <c r="F32" s="707"/>
      <c r="G32" s="707"/>
      <c r="H32" s="707"/>
      <c r="I32" s="707"/>
      <c r="J32" s="707"/>
      <c r="K32" s="707"/>
      <c r="L32" s="707"/>
      <c r="M32" s="707"/>
      <c r="N32" s="707"/>
      <c r="O32" s="707"/>
      <c r="P32" s="707"/>
      <c r="Q32" s="708"/>
      <c r="R32" s="642" t="s">
        <v>129</v>
      </c>
      <c r="S32" s="643"/>
      <c r="T32" s="643"/>
      <c r="U32" s="643"/>
      <c r="V32" s="643"/>
      <c r="W32" s="643"/>
      <c r="X32" s="643"/>
      <c r="Y32" s="644"/>
      <c r="Z32" s="675" t="s">
        <v>138</v>
      </c>
      <c r="AA32" s="675"/>
      <c r="AB32" s="675"/>
      <c r="AC32" s="675"/>
      <c r="AD32" s="676" t="s">
        <v>129</v>
      </c>
      <c r="AE32" s="676"/>
      <c r="AF32" s="676"/>
      <c r="AG32" s="676"/>
      <c r="AH32" s="676"/>
      <c r="AI32" s="676"/>
      <c r="AJ32" s="676"/>
      <c r="AK32" s="676"/>
      <c r="AL32" s="645" t="s">
        <v>234</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99.2</v>
      </c>
      <c r="BH32" s="661"/>
      <c r="BI32" s="661"/>
      <c r="BJ32" s="661"/>
      <c r="BK32" s="661"/>
      <c r="BL32" s="661"/>
      <c r="BM32" s="646">
        <v>98.6</v>
      </c>
      <c r="BN32" s="727"/>
      <c r="BO32" s="727"/>
      <c r="BP32" s="727"/>
      <c r="BQ32" s="688"/>
      <c r="BR32" s="726">
        <v>99.3</v>
      </c>
      <c r="BS32" s="661"/>
      <c r="BT32" s="661"/>
      <c r="BU32" s="661"/>
      <c r="BV32" s="661"/>
      <c r="BW32" s="661"/>
      <c r="BX32" s="646">
        <v>98.6</v>
      </c>
      <c r="BY32" s="727"/>
      <c r="BZ32" s="727"/>
      <c r="CA32" s="727"/>
      <c r="CB32" s="688"/>
      <c r="CD32" s="735"/>
      <c r="CE32" s="736"/>
      <c r="CF32" s="681" t="s">
        <v>318</v>
      </c>
      <c r="CG32" s="682"/>
      <c r="CH32" s="682"/>
      <c r="CI32" s="682"/>
      <c r="CJ32" s="682"/>
      <c r="CK32" s="682"/>
      <c r="CL32" s="682"/>
      <c r="CM32" s="682"/>
      <c r="CN32" s="682"/>
      <c r="CO32" s="682"/>
      <c r="CP32" s="682"/>
      <c r="CQ32" s="683"/>
      <c r="CR32" s="642" t="s">
        <v>129</v>
      </c>
      <c r="CS32" s="643"/>
      <c r="CT32" s="643"/>
      <c r="CU32" s="643"/>
      <c r="CV32" s="643"/>
      <c r="CW32" s="643"/>
      <c r="CX32" s="643"/>
      <c r="CY32" s="644"/>
      <c r="CZ32" s="645" t="s">
        <v>129</v>
      </c>
      <c r="DA32" s="663"/>
      <c r="DB32" s="663"/>
      <c r="DC32" s="664"/>
      <c r="DD32" s="648" t="s">
        <v>138</v>
      </c>
      <c r="DE32" s="643"/>
      <c r="DF32" s="643"/>
      <c r="DG32" s="643"/>
      <c r="DH32" s="643"/>
      <c r="DI32" s="643"/>
      <c r="DJ32" s="643"/>
      <c r="DK32" s="644"/>
      <c r="DL32" s="648" t="s">
        <v>234</v>
      </c>
      <c r="DM32" s="643"/>
      <c r="DN32" s="643"/>
      <c r="DO32" s="643"/>
      <c r="DP32" s="643"/>
      <c r="DQ32" s="643"/>
      <c r="DR32" s="643"/>
      <c r="DS32" s="643"/>
      <c r="DT32" s="643"/>
      <c r="DU32" s="643"/>
      <c r="DV32" s="644"/>
      <c r="DW32" s="645" t="s">
        <v>234</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660731</v>
      </c>
      <c r="S33" s="643"/>
      <c r="T33" s="643"/>
      <c r="U33" s="643"/>
      <c r="V33" s="643"/>
      <c r="W33" s="643"/>
      <c r="X33" s="643"/>
      <c r="Y33" s="644"/>
      <c r="Z33" s="675">
        <v>4.9000000000000004</v>
      </c>
      <c r="AA33" s="675"/>
      <c r="AB33" s="675"/>
      <c r="AC33" s="675"/>
      <c r="AD33" s="676" t="s">
        <v>129</v>
      </c>
      <c r="AE33" s="676"/>
      <c r="AF33" s="676"/>
      <c r="AG33" s="676"/>
      <c r="AH33" s="676"/>
      <c r="AI33" s="676"/>
      <c r="AJ33" s="676"/>
      <c r="AK33" s="676"/>
      <c r="AL33" s="645" t="s">
        <v>234</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98.6</v>
      </c>
      <c r="BH33" s="627"/>
      <c r="BI33" s="627"/>
      <c r="BJ33" s="627"/>
      <c r="BK33" s="627"/>
      <c r="BL33" s="627"/>
      <c r="BM33" s="669">
        <v>95.5</v>
      </c>
      <c r="BN33" s="627"/>
      <c r="BO33" s="627"/>
      <c r="BP33" s="627"/>
      <c r="BQ33" s="671"/>
      <c r="BR33" s="709">
        <v>99.6</v>
      </c>
      <c r="BS33" s="627"/>
      <c r="BT33" s="627"/>
      <c r="BU33" s="627"/>
      <c r="BV33" s="627"/>
      <c r="BW33" s="627"/>
      <c r="BX33" s="669">
        <v>96.2</v>
      </c>
      <c r="BY33" s="627"/>
      <c r="BZ33" s="627"/>
      <c r="CA33" s="627"/>
      <c r="CB33" s="671"/>
      <c r="CD33" s="681" t="s">
        <v>321</v>
      </c>
      <c r="CE33" s="682"/>
      <c r="CF33" s="682"/>
      <c r="CG33" s="682"/>
      <c r="CH33" s="682"/>
      <c r="CI33" s="682"/>
      <c r="CJ33" s="682"/>
      <c r="CK33" s="682"/>
      <c r="CL33" s="682"/>
      <c r="CM33" s="682"/>
      <c r="CN33" s="682"/>
      <c r="CO33" s="682"/>
      <c r="CP33" s="682"/>
      <c r="CQ33" s="683"/>
      <c r="CR33" s="642">
        <v>5515870</v>
      </c>
      <c r="CS33" s="661"/>
      <c r="CT33" s="661"/>
      <c r="CU33" s="661"/>
      <c r="CV33" s="661"/>
      <c r="CW33" s="661"/>
      <c r="CX33" s="661"/>
      <c r="CY33" s="662"/>
      <c r="CZ33" s="645">
        <v>42.1</v>
      </c>
      <c r="DA33" s="663"/>
      <c r="DB33" s="663"/>
      <c r="DC33" s="664"/>
      <c r="DD33" s="648">
        <v>3162528</v>
      </c>
      <c r="DE33" s="661"/>
      <c r="DF33" s="661"/>
      <c r="DG33" s="661"/>
      <c r="DH33" s="661"/>
      <c r="DI33" s="661"/>
      <c r="DJ33" s="661"/>
      <c r="DK33" s="662"/>
      <c r="DL33" s="648">
        <v>2198066</v>
      </c>
      <c r="DM33" s="661"/>
      <c r="DN33" s="661"/>
      <c r="DO33" s="661"/>
      <c r="DP33" s="661"/>
      <c r="DQ33" s="661"/>
      <c r="DR33" s="661"/>
      <c r="DS33" s="661"/>
      <c r="DT33" s="661"/>
      <c r="DU33" s="661"/>
      <c r="DV33" s="662"/>
      <c r="DW33" s="645">
        <v>44.7</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223205</v>
      </c>
      <c r="S34" s="643"/>
      <c r="T34" s="643"/>
      <c r="U34" s="643"/>
      <c r="V34" s="643"/>
      <c r="W34" s="643"/>
      <c r="X34" s="643"/>
      <c r="Y34" s="644"/>
      <c r="Z34" s="675">
        <v>1.7</v>
      </c>
      <c r="AA34" s="675"/>
      <c r="AB34" s="675"/>
      <c r="AC34" s="675"/>
      <c r="AD34" s="676">
        <v>191423</v>
      </c>
      <c r="AE34" s="676"/>
      <c r="AF34" s="676"/>
      <c r="AG34" s="676"/>
      <c r="AH34" s="676"/>
      <c r="AI34" s="676"/>
      <c r="AJ34" s="676"/>
      <c r="AK34" s="676"/>
      <c r="AL34" s="645">
        <v>4.0999999999999996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973879</v>
      </c>
      <c r="CS34" s="643"/>
      <c r="CT34" s="643"/>
      <c r="CU34" s="643"/>
      <c r="CV34" s="643"/>
      <c r="CW34" s="643"/>
      <c r="CX34" s="643"/>
      <c r="CY34" s="644"/>
      <c r="CZ34" s="645">
        <v>7.4</v>
      </c>
      <c r="DA34" s="663"/>
      <c r="DB34" s="663"/>
      <c r="DC34" s="664"/>
      <c r="DD34" s="648">
        <v>799288</v>
      </c>
      <c r="DE34" s="643"/>
      <c r="DF34" s="643"/>
      <c r="DG34" s="643"/>
      <c r="DH34" s="643"/>
      <c r="DI34" s="643"/>
      <c r="DJ34" s="643"/>
      <c r="DK34" s="644"/>
      <c r="DL34" s="648">
        <v>593457</v>
      </c>
      <c r="DM34" s="643"/>
      <c r="DN34" s="643"/>
      <c r="DO34" s="643"/>
      <c r="DP34" s="643"/>
      <c r="DQ34" s="643"/>
      <c r="DR34" s="643"/>
      <c r="DS34" s="643"/>
      <c r="DT34" s="643"/>
      <c r="DU34" s="643"/>
      <c r="DV34" s="644"/>
      <c r="DW34" s="645">
        <v>12.1</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100427</v>
      </c>
      <c r="S35" s="643"/>
      <c r="T35" s="643"/>
      <c r="U35" s="643"/>
      <c r="V35" s="643"/>
      <c r="W35" s="643"/>
      <c r="X35" s="643"/>
      <c r="Y35" s="644"/>
      <c r="Z35" s="675">
        <v>0.7</v>
      </c>
      <c r="AA35" s="675"/>
      <c r="AB35" s="675"/>
      <c r="AC35" s="675"/>
      <c r="AD35" s="676" t="s">
        <v>129</v>
      </c>
      <c r="AE35" s="676"/>
      <c r="AF35" s="676"/>
      <c r="AG35" s="676"/>
      <c r="AH35" s="676"/>
      <c r="AI35" s="676"/>
      <c r="AJ35" s="676"/>
      <c r="AK35" s="676"/>
      <c r="AL35" s="645" t="s">
        <v>138</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109767</v>
      </c>
      <c r="CS35" s="661"/>
      <c r="CT35" s="661"/>
      <c r="CU35" s="661"/>
      <c r="CV35" s="661"/>
      <c r="CW35" s="661"/>
      <c r="CX35" s="661"/>
      <c r="CY35" s="662"/>
      <c r="CZ35" s="645">
        <v>0.8</v>
      </c>
      <c r="DA35" s="663"/>
      <c r="DB35" s="663"/>
      <c r="DC35" s="664"/>
      <c r="DD35" s="648">
        <v>97795</v>
      </c>
      <c r="DE35" s="661"/>
      <c r="DF35" s="661"/>
      <c r="DG35" s="661"/>
      <c r="DH35" s="661"/>
      <c r="DI35" s="661"/>
      <c r="DJ35" s="661"/>
      <c r="DK35" s="662"/>
      <c r="DL35" s="648">
        <v>96024</v>
      </c>
      <c r="DM35" s="661"/>
      <c r="DN35" s="661"/>
      <c r="DO35" s="661"/>
      <c r="DP35" s="661"/>
      <c r="DQ35" s="661"/>
      <c r="DR35" s="661"/>
      <c r="DS35" s="661"/>
      <c r="DT35" s="661"/>
      <c r="DU35" s="661"/>
      <c r="DV35" s="662"/>
      <c r="DW35" s="645">
        <v>2</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92736</v>
      </c>
      <c r="S36" s="643"/>
      <c r="T36" s="643"/>
      <c r="U36" s="643"/>
      <c r="V36" s="643"/>
      <c r="W36" s="643"/>
      <c r="X36" s="643"/>
      <c r="Y36" s="644"/>
      <c r="Z36" s="675">
        <v>0.7</v>
      </c>
      <c r="AA36" s="675"/>
      <c r="AB36" s="675"/>
      <c r="AC36" s="675"/>
      <c r="AD36" s="676" t="s">
        <v>129</v>
      </c>
      <c r="AE36" s="676"/>
      <c r="AF36" s="676"/>
      <c r="AG36" s="676"/>
      <c r="AH36" s="676"/>
      <c r="AI36" s="676"/>
      <c r="AJ36" s="676"/>
      <c r="AK36" s="676"/>
      <c r="AL36" s="645" t="s">
        <v>129</v>
      </c>
      <c r="AM36" s="646"/>
      <c r="AN36" s="646"/>
      <c r="AO36" s="677"/>
      <c r="AP36" s="235"/>
      <c r="AQ36" s="694" t="s">
        <v>329</v>
      </c>
      <c r="AR36" s="695"/>
      <c r="AS36" s="695"/>
      <c r="AT36" s="695"/>
      <c r="AU36" s="695"/>
      <c r="AV36" s="695"/>
      <c r="AW36" s="695"/>
      <c r="AX36" s="695"/>
      <c r="AY36" s="696"/>
      <c r="AZ36" s="697">
        <v>1200902</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63036</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3286461</v>
      </c>
      <c r="CS36" s="643"/>
      <c r="CT36" s="643"/>
      <c r="CU36" s="643"/>
      <c r="CV36" s="643"/>
      <c r="CW36" s="643"/>
      <c r="CX36" s="643"/>
      <c r="CY36" s="644"/>
      <c r="CZ36" s="645">
        <v>25.1</v>
      </c>
      <c r="DA36" s="663"/>
      <c r="DB36" s="663"/>
      <c r="DC36" s="664"/>
      <c r="DD36" s="648">
        <v>1358523</v>
      </c>
      <c r="DE36" s="643"/>
      <c r="DF36" s="643"/>
      <c r="DG36" s="643"/>
      <c r="DH36" s="643"/>
      <c r="DI36" s="643"/>
      <c r="DJ36" s="643"/>
      <c r="DK36" s="644"/>
      <c r="DL36" s="648">
        <v>879118</v>
      </c>
      <c r="DM36" s="643"/>
      <c r="DN36" s="643"/>
      <c r="DO36" s="643"/>
      <c r="DP36" s="643"/>
      <c r="DQ36" s="643"/>
      <c r="DR36" s="643"/>
      <c r="DS36" s="643"/>
      <c r="DT36" s="643"/>
      <c r="DU36" s="643"/>
      <c r="DV36" s="644"/>
      <c r="DW36" s="645">
        <v>17.899999999999999</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299153</v>
      </c>
      <c r="S37" s="643"/>
      <c r="T37" s="643"/>
      <c r="U37" s="643"/>
      <c r="V37" s="643"/>
      <c r="W37" s="643"/>
      <c r="X37" s="643"/>
      <c r="Y37" s="644"/>
      <c r="Z37" s="675">
        <v>2.2000000000000002</v>
      </c>
      <c r="AA37" s="675"/>
      <c r="AB37" s="675"/>
      <c r="AC37" s="675"/>
      <c r="AD37" s="676" t="s">
        <v>129</v>
      </c>
      <c r="AE37" s="676"/>
      <c r="AF37" s="676"/>
      <c r="AG37" s="676"/>
      <c r="AH37" s="676"/>
      <c r="AI37" s="676"/>
      <c r="AJ37" s="676"/>
      <c r="AK37" s="676"/>
      <c r="AL37" s="645" t="s">
        <v>129</v>
      </c>
      <c r="AM37" s="646"/>
      <c r="AN37" s="646"/>
      <c r="AO37" s="677"/>
      <c r="AQ37" s="685" t="s">
        <v>333</v>
      </c>
      <c r="AR37" s="686"/>
      <c r="AS37" s="686"/>
      <c r="AT37" s="686"/>
      <c r="AU37" s="686"/>
      <c r="AV37" s="686"/>
      <c r="AW37" s="686"/>
      <c r="AX37" s="686"/>
      <c r="AY37" s="687"/>
      <c r="AZ37" s="642">
        <v>480000</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49670</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502239</v>
      </c>
      <c r="CS37" s="661"/>
      <c r="CT37" s="661"/>
      <c r="CU37" s="661"/>
      <c r="CV37" s="661"/>
      <c r="CW37" s="661"/>
      <c r="CX37" s="661"/>
      <c r="CY37" s="662"/>
      <c r="CZ37" s="645">
        <v>3.8</v>
      </c>
      <c r="DA37" s="663"/>
      <c r="DB37" s="663"/>
      <c r="DC37" s="664"/>
      <c r="DD37" s="648">
        <v>498624</v>
      </c>
      <c r="DE37" s="661"/>
      <c r="DF37" s="661"/>
      <c r="DG37" s="661"/>
      <c r="DH37" s="661"/>
      <c r="DI37" s="661"/>
      <c r="DJ37" s="661"/>
      <c r="DK37" s="662"/>
      <c r="DL37" s="648">
        <v>472980</v>
      </c>
      <c r="DM37" s="661"/>
      <c r="DN37" s="661"/>
      <c r="DO37" s="661"/>
      <c r="DP37" s="661"/>
      <c r="DQ37" s="661"/>
      <c r="DR37" s="661"/>
      <c r="DS37" s="661"/>
      <c r="DT37" s="661"/>
      <c r="DU37" s="661"/>
      <c r="DV37" s="662"/>
      <c r="DW37" s="645">
        <v>9.6</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3870599</v>
      </c>
      <c r="S38" s="643"/>
      <c r="T38" s="643"/>
      <c r="U38" s="643"/>
      <c r="V38" s="643"/>
      <c r="W38" s="643"/>
      <c r="X38" s="643"/>
      <c r="Y38" s="644"/>
      <c r="Z38" s="675">
        <v>28.7</v>
      </c>
      <c r="AA38" s="675"/>
      <c r="AB38" s="675"/>
      <c r="AC38" s="675"/>
      <c r="AD38" s="676">
        <v>62</v>
      </c>
      <c r="AE38" s="676"/>
      <c r="AF38" s="676"/>
      <c r="AG38" s="676"/>
      <c r="AH38" s="676"/>
      <c r="AI38" s="676"/>
      <c r="AJ38" s="676"/>
      <c r="AK38" s="676"/>
      <c r="AL38" s="645">
        <v>0</v>
      </c>
      <c r="AM38" s="646"/>
      <c r="AN38" s="646"/>
      <c r="AO38" s="677"/>
      <c r="AQ38" s="685" t="s">
        <v>337</v>
      </c>
      <c r="AR38" s="686"/>
      <c r="AS38" s="686"/>
      <c r="AT38" s="686"/>
      <c r="AU38" s="686"/>
      <c r="AV38" s="686"/>
      <c r="AW38" s="686"/>
      <c r="AX38" s="686"/>
      <c r="AY38" s="687"/>
      <c r="AZ38" s="642">
        <v>38700</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2504</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682202</v>
      </c>
      <c r="CS38" s="643"/>
      <c r="CT38" s="643"/>
      <c r="CU38" s="643"/>
      <c r="CV38" s="643"/>
      <c r="CW38" s="643"/>
      <c r="CX38" s="643"/>
      <c r="CY38" s="644"/>
      <c r="CZ38" s="645">
        <v>5.2</v>
      </c>
      <c r="DA38" s="663"/>
      <c r="DB38" s="663"/>
      <c r="DC38" s="664"/>
      <c r="DD38" s="648">
        <v>556455</v>
      </c>
      <c r="DE38" s="643"/>
      <c r="DF38" s="643"/>
      <c r="DG38" s="643"/>
      <c r="DH38" s="643"/>
      <c r="DI38" s="643"/>
      <c r="DJ38" s="643"/>
      <c r="DK38" s="644"/>
      <c r="DL38" s="648">
        <v>545601</v>
      </c>
      <c r="DM38" s="643"/>
      <c r="DN38" s="643"/>
      <c r="DO38" s="643"/>
      <c r="DP38" s="643"/>
      <c r="DQ38" s="643"/>
      <c r="DR38" s="643"/>
      <c r="DS38" s="643"/>
      <c r="DT38" s="643"/>
      <c r="DU38" s="643"/>
      <c r="DV38" s="644"/>
      <c r="DW38" s="645">
        <v>11.1</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697938</v>
      </c>
      <c r="S39" s="643"/>
      <c r="T39" s="643"/>
      <c r="U39" s="643"/>
      <c r="V39" s="643"/>
      <c r="W39" s="643"/>
      <c r="X39" s="643"/>
      <c r="Y39" s="644"/>
      <c r="Z39" s="675">
        <v>5.2</v>
      </c>
      <c r="AA39" s="675"/>
      <c r="AB39" s="675"/>
      <c r="AC39" s="675"/>
      <c r="AD39" s="676" t="s">
        <v>129</v>
      </c>
      <c r="AE39" s="676"/>
      <c r="AF39" s="676"/>
      <c r="AG39" s="676"/>
      <c r="AH39" s="676"/>
      <c r="AI39" s="676"/>
      <c r="AJ39" s="676"/>
      <c r="AK39" s="676"/>
      <c r="AL39" s="645" t="s">
        <v>138</v>
      </c>
      <c r="AM39" s="646"/>
      <c r="AN39" s="646"/>
      <c r="AO39" s="677"/>
      <c r="AQ39" s="685" t="s">
        <v>341</v>
      </c>
      <c r="AR39" s="686"/>
      <c r="AS39" s="686"/>
      <c r="AT39" s="686"/>
      <c r="AU39" s="686"/>
      <c r="AV39" s="686"/>
      <c r="AW39" s="686"/>
      <c r="AX39" s="686"/>
      <c r="AY39" s="687"/>
      <c r="AZ39" s="642" t="s">
        <v>129</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3985</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369395</v>
      </c>
      <c r="CS39" s="661"/>
      <c r="CT39" s="661"/>
      <c r="CU39" s="661"/>
      <c r="CV39" s="661"/>
      <c r="CW39" s="661"/>
      <c r="CX39" s="661"/>
      <c r="CY39" s="662"/>
      <c r="CZ39" s="645">
        <v>2.8</v>
      </c>
      <c r="DA39" s="663"/>
      <c r="DB39" s="663"/>
      <c r="DC39" s="664"/>
      <c r="DD39" s="648">
        <v>266601</v>
      </c>
      <c r="DE39" s="661"/>
      <c r="DF39" s="661"/>
      <c r="DG39" s="661"/>
      <c r="DH39" s="661"/>
      <c r="DI39" s="661"/>
      <c r="DJ39" s="661"/>
      <c r="DK39" s="662"/>
      <c r="DL39" s="648" t="s">
        <v>138</v>
      </c>
      <c r="DM39" s="661"/>
      <c r="DN39" s="661"/>
      <c r="DO39" s="661"/>
      <c r="DP39" s="661"/>
      <c r="DQ39" s="661"/>
      <c r="DR39" s="661"/>
      <c r="DS39" s="661"/>
      <c r="DT39" s="661"/>
      <c r="DU39" s="661"/>
      <c r="DV39" s="662"/>
      <c r="DW39" s="645" t="s">
        <v>129</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129</v>
      </c>
      <c r="AE40" s="676"/>
      <c r="AF40" s="676"/>
      <c r="AG40" s="676"/>
      <c r="AH40" s="676"/>
      <c r="AI40" s="676"/>
      <c r="AJ40" s="676"/>
      <c r="AK40" s="676"/>
      <c r="AL40" s="645" t="s">
        <v>129</v>
      </c>
      <c r="AM40" s="646"/>
      <c r="AN40" s="646"/>
      <c r="AO40" s="677"/>
      <c r="AQ40" s="685" t="s">
        <v>345</v>
      </c>
      <c r="AR40" s="686"/>
      <c r="AS40" s="686"/>
      <c r="AT40" s="686"/>
      <c r="AU40" s="686"/>
      <c r="AV40" s="686"/>
      <c r="AW40" s="686"/>
      <c r="AX40" s="686"/>
      <c r="AY40" s="687"/>
      <c r="AZ40" s="642" t="s">
        <v>234</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105</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94166</v>
      </c>
      <c r="CS40" s="643"/>
      <c r="CT40" s="643"/>
      <c r="CU40" s="643"/>
      <c r="CV40" s="643"/>
      <c r="CW40" s="643"/>
      <c r="CX40" s="643"/>
      <c r="CY40" s="644"/>
      <c r="CZ40" s="645">
        <v>0.7</v>
      </c>
      <c r="DA40" s="663"/>
      <c r="DB40" s="663"/>
      <c r="DC40" s="664"/>
      <c r="DD40" s="648">
        <v>83866</v>
      </c>
      <c r="DE40" s="643"/>
      <c r="DF40" s="643"/>
      <c r="DG40" s="643"/>
      <c r="DH40" s="643"/>
      <c r="DI40" s="643"/>
      <c r="DJ40" s="643"/>
      <c r="DK40" s="644"/>
      <c r="DL40" s="648">
        <v>83866</v>
      </c>
      <c r="DM40" s="643"/>
      <c r="DN40" s="643"/>
      <c r="DO40" s="643"/>
      <c r="DP40" s="643"/>
      <c r="DQ40" s="643"/>
      <c r="DR40" s="643"/>
      <c r="DS40" s="643"/>
      <c r="DT40" s="643"/>
      <c r="DU40" s="643"/>
      <c r="DV40" s="644"/>
      <c r="DW40" s="645">
        <v>1.7</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234</v>
      </c>
      <c r="AE41" s="676"/>
      <c r="AF41" s="676"/>
      <c r="AG41" s="676"/>
      <c r="AH41" s="676"/>
      <c r="AI41" s="676"/>
      <c r="AJ41" s="676"/>
      <c r="AK41" s="676"/>
      <c r="AL41" s="645" t="s">
        <v>129</v>
      </c>
      <c r="AM41" s="646"/>
      <c r="AN41" s="646"/>
      <c r="AO41" s="677"/>
      <c r="AQ41" s="685" t="s">
        <v>350</v>
      </c>
      <c r="AR41" s="686"/>
      <c r="AS41" s="686"/>
      <c r="AT41" s="686"/>
      <c r="AU41" s="686"/>
      <c r="AV41" s="686"/>
      <c r="AW41" s="686"/>
      <c r="AX41" s="686"/>
      <c r="AY41" s="687"/>
      <c r="AZ41" s="642">
        <v>142148</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t="s">
        <v>234</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234</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243605</v>
      </c>
      <c r="S42" s="643"/>
      <c r="T42" s="643"/>
      <c r="U42" s="643"/>
      <c r="V42" s="643"/>
      <c r="W42" s="643"/>
      <c r="X42" s="643"/>
      <c r="Y42" s="644"/>
      <c r="Z42" s="675">
        <v>1.8</v>
      </c>
      <c r="AA42" s="675"/>
      <c r="AB42" s="675"/>
      <c r="AC42" s="675"/>
      <c r="AD42" s="676" t="s">
        <v>129</v>
      </c>
      <c r="AE42" s="676"/>
      <c r="AF42" s="676"/>
      <c r="AG42" s="676"/>
      <c r="AH42" s="676"/>
      <c r="AI42" s="676"/>
      <c r="AJ42" s="676"/>
      <c r="AK42" s="676"/>
      <c r="AL42" s="645" t="s">
        <v>138</v>
      </c>
      <c r="AM42" s="646"/>
      <c r="AN42" s="646"/>
      <c r="AO42" s="677"/>
      <c r="AQ42" s="678" t="s">
        <v>354</v>
      </c>
      <c r="AR42" s="679"/>
      <c r="AS42" s="679"/>
      <c r="AT42" s="679"/>
      <c r="AU42" s="679"/>
      <c r="AV42" s="679"/>
      <c r="AW42" s="679"/>
      <c r="AX42" s="679"/>
      <c r="AY42" s="680"/>
      <c r="AZ42" s="626">
        <v>540054</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356</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4641687</v>
      </c>
      <c r="CS42" s="643"/>
      <c r="CT42" s="643"/>
      <c r="CU42" s="643"/>
      <c r="CV42" s="643"/>
      <c r="CW42" s="643"/>
      <c r="CX42" s="643"/>
      <c r="CY42" s="644"/>
      <c r="CZ42" s="645">
        <v>35.4</v>
      </c>
      <c r="DA42" s="646"/>
      <c r="DB42" s="646"/>
      <c r="DC42" s="647"/>
      <c r="DD42" s="648">
        <v>160132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13500125</v>
      </c>
      <c r="S43" s="665"/>
      <c r="T43" s="665"/>
      <c r="U43" s="665"/>
      <c r="V43" s="665"/>
      <c r="W43" s="665"/>
      <c r="X43" s="665"/>
      <c r="Y43" s="666"/>
      <c r="Z43" s="667">
        <v>100</v>
      </c>
      <c r="AA43" s="667"/>
      <c r="AB43" s="667"/>
      <c r="AC43" s="667"/>
      <c r="AD43" s="668">
        <v>4669909</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21262</v>
      </c>
      <c r="CS43" s="661"/>
      <c r="CT43" s="661"/>
      <c r="CU43" s="661"/>
      <c r="CV43" s="661"/>
      <c r="CW43" s="661"/>
      <c r="CX43" s="661"/>
      <c r="CY43" s="662"/>
      <c r="CZ43" s="645">
        <v>0.2</v>
      </c>
      <c r="DA43" s="663"/>
      <c r="DB43" s="663"/>
      <c r="DC43" s="664"/>
      <c r="DD43" s="648">
        <v>21262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4626048</v>
      </c>
      <c r="CS44" s="643"/>
      <c r="CT44" s="643"/>
      <c r="CU44" s="643"/>
      <c r="CV44" s="643"/>
      <c r="CW44" s="643"/>
      <c r="CX44" s="643"/>
      <c r="CY44" s="644"/>
      <c r="CZ44" s="645">
        <v>35.299999999999997</v>
      </c>
      <c r="DA44" s="646"/>
      <c r="DB44" s="646"/>
      <c r="DC44" s="647"/>
      <c r="DD44" s="648">
        <v>160117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268806</v>
      </c>
      <c r="CS45" s="661"/>
      <c r="CT45" s="661"/>
      <c r="CU45" s="661"/>
      <c r="CV45" s="661"/>
      <c r="CW45" s="661"/>
      <c r="CX45" s="661"/>
      <c r="CY45" s="662"/>
      <c r="CZ45" s="645">
        <v>2.1</v>
      </c>
      <c r="DA45" s="663"/>
      <c r="DB45" s="663"/>
      <c r="DC45" s="664"/>
      <c r="DD45" s="648">
        <v>7121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4352799</v>
      </c>
      <c r="CS46" s="643"/>
      <c r="CT46" s="643"/>
      <c r="CU46" s="643"/>
      <c r="CV46" s="643"/>
      <c r="CW46" s="643"/>
      <c r="CX46" s="643"/>
      <c r="CY46" s="644"/>
      <c r="CZ46" s="645">
        <v>33.200000000000003</v>
      </c>
      <c r="DA46" s="646"/>
      <c r="DB46" s="646"/>
      <c r="DC46" s="647"/>
      <c r="DD46" s="648">
        <v>148553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15639</v>
      </c>
      <c r="CS47" s="661"/>
      <c r="CT47" s="661"/>
      <c r="CU47" s="661"/>
      <c r="CV47" s="661"/>
      <c r="CW47" s="661"/>
      <c r="CX47" s="661"/>
      <c r="CY47" s="662"/>
      <c r="CZ47" s="645">
        <v>0.1</v>
      </c>
      <c r="DA47" s="663"/>
      <c r="DB47" s="663"/>
      <c r="DC47" s="664"/>
      <c r="DD47" s="648">
        <v>15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138</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13103616</v>
      </c>
      <c r="CS49" s="627"/>
      <c r="CT49" s="627"/>
      <c r="CU49" s="627"/>
      <c r="CV49" s="627"/>
      <c r="CW49" s="627"/>
      <c r="CX49" s="627"/>
      <c r="CY49" s="628"/>
      <c r="CZ49" s="629">
        <v>100</v>
      </c>
      <c r="DA49" s="630"/>
      <c r="DB49" s="630"/>
      <c r="DC49" s="631"/>
      <c r="DD49" s="632">
        <v>5472522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5AMOU3F/++r8RJWCX5n0K6GSchQVNd8EQmLJ7s3EnsMBgey2EEEoOJwrofATCrNaNdFFbsmkQCYN/75uAQlMFQ==" saltValue="mtx/bHZizFsX+fELWzHGw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13500</v>
      </c>
      <c r="R7" s="1162"/>
      <c r="S7" s="1162"/>
      <c r="T7" s="1162"/>
      <c r="U7" s="1162"/>
      <c r="V7" s="1162">
        <v>13104</v>
      </c>
      <c r="W7" s="1162"/>
      <c r="X7" s="1162"/>
      <c r="Y7" s="1162"/>
      <c r="Z7" s="1162"/>
      <c r="AA7" s="1162">
        <f>Q7-V7</f>
        <v>396</v>
      </c>
      <c r="AB7" s="1162"/>
      <c r="AC7" s="1162"/>
      <c r="AD7" s="1162"/>
      <c r="AE7" s="1163"/>
      <c r="AF7" s="1164">
        <v>269</v>
      </c>
      <c r="AG7" s="1165"/>
      <c r="AH7" s="1165"/>
      <c r="AI7" s="1165"/>
      <c r="AJ7" s="1166"/>
      <c r="AK7" s="1148">
        <v>93</v>
      </c>
      <c r="AL7" s="1149"/>
      <c r="AM7" s="1149"/>
      <c r="AN7" s="1149"/>
      <c r="AO7" s="1149"/>
      <c r="AP7" s="1149">
        <v>5553</v>
      </c>
      <c r="AQ7" s="1149"/>
      <c r="AR7" s="1149"/>
      <c r="AS7" s="1149"/>
      <c r="AT7" s="1149"/>
      <c r="AU7" s="1150" t="s">
        <v>585</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595</v>
      </c>
      <c r="BS7" s="1152" t="s">
        <v>584</v>
      </c>
      <c r="BT7" s="1153"/>
      <c r="BU7" s="1153"/>
      <c r="BV7" s="1153"/>
      <c r="BW7" s="1153"/>
      <c r="BX7" s="1153"/>
      <c r="BY7" s="1153"/>
      <c r="BZ7" s="1153"/>
      <c r="CA7" s="1153"/>
      <c r="CB7" s="1153"/>
      <c r="CC7" s="1153"/>
      <c r="CD7" s="1153"/>
      <c r="CE7" s="1153"/>
      <c r="CF7" s="1153"/>
      <c r="CG7" s="1154"/>
      <c r="CH7" s="1145">
        <v>0</v>
      </c>
      <c r="CI7" s="1146"/>
      <c r="CJ7" s="1146"/>
      <c r="CK7" s="1146"/>
      <c r="CL7" s="1147"/>
      <c r="CM7" s="1145">
        <v>19</v>
      </c>
      <c r="CN7" s="1146"/>
      <c r="CO7" s="1146"/>
      <c r="CP7" s="1146"/>
      <c r="CQ7" s="1147"/>
      <c r="CR7" s="1145">
        <v>5</v>
      </c>
      <c r="CS7" s="1146"/>
      <c r="CT7" s="1146"/>
      <c r="CU7" s="1146"/>
      <c r="CV7" s="1147"/>
      <c r="CW7" s="1145" t="s">
        <v>592</v>
      </c>
      <c r="CX7" s="1146"/>
      <c r="CY7" s="1146"/>
      <c r="CZ7" s="1146"/>
      <c r="DA7" s="1147"/>
      <c r="DB7" s="1145" t="s">
        <v>515</v>
      </c>
      <c r="DC7" s="1146"/>
      <c r="DD7" s="1146"/>
      <c r="DE7" s="1146"/>
      <c r="DF7" s="1147"/>
      <c r="DG7" s="1145" t="s">
        <v>515</v>
      </c>
      <c r="DH7" s="1146"/>
      <c r="DI7" s="1146"/>
      <c r="DJ7" s="1146"/>
      <c r="DK7" s="1147"/>
      <c r="DL7" s="1145" t="s">
        <v>515</v>
      </c>
      <c r="DM7" s="1146"/>
      <c r="DN7" s="1146"/>
      <c r="DO7" s="1146"/>
      <c r="DP7" s="1147"/>
      <c r="DQ7" s="1145" t="s">
        <v>515</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f>Q7</f>
        <v>13500</v>
      </c>
      <c r="R23" s="1126"/>
      <c r="S23" s="1126"/>
      <c r="T23" s="1126"/>
      <c r="U23" s="1126"/>
      <c r="V23" s="1126">
        <f>V7</f>
        <v>13104</v>
      </c>
      <c r="W23" s="1126"/>
      <c r="X23" s="1126"/>
      <c r="Y23" s="1126"/>
      <c r="Z23" s="1126"/>
      <c r="AA23" s="1126">
        <f>AA7</f>
        <v>396</v>
      </c>
      <c r="AB23" s="1126"/>
      <c r="AC23" s="1126"/>
      <c r="AD23" s="1126"/>
      <c r="AE23" s="1127"/>
      <c r="AF23" s="1128">
        <v>269</v>
      </c>
      <c r="AG23" s="1126"/>
      <c r="AH23" s="1126"/>
      <c r="AI23" s="1126"/>
      <c r="AJ23" s="1129"/>
      <c r="AK23" s="1130"/>
      <c r="AL23" s="1131"/>
      <c r="AM23" s="1131"/>
      <c r="AN23" s="1131"/>
      <c r="AO23" s="1131"/>
      <c r="AP23" s="1126">
        <f>AP7</f>
        <v>5553</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2064</v>
      </c>
      <c r="R28" s="1111"/>
      <c r="S28" s="1111"/>
      <c r="T28" s="1111"/>
      <c r="U28" s="1111"/>
      <c r="V28" s="1111">
        <v>2001</v>
      </c>
      <c r="W28" s="1111"/>
      <c r="X28" s="1111"/>
      <c r="Y28" s="1111"/>
      <c r="Z28" s="1111"/>
      <c r="AA28" s="1111">
        <f t="shared" ref="AA28:AA31" si="0">Q28-V28</f>
        <v>63</v>
      </c>
      <c r="AB28" s="1111"/>
      <c r="AC28" s="1111"/>
      <c r="AD28" s="1111"/>
      <c r="AE28" s="1112"/>
      <c r="AF28" s="1113">
        <v>63</v>
      </c>
      <c r="AG28" s="1111"/>
      <c r="AH28" s="1111"/>
      <c r="AI28" s="1111"/>
      <c r="AJ28" s="1114"/>
      <c r="AK28" s="1115">
        <v>142</v>
      </c>
      <c r="AL28" s="1103"/>
      <c r="AM28" s="1103"/>
      <c r="AN28" s="1103"/>
      <c r="AO28" s="1103"/>
      <c r="AP28" s="1103" t="s">
        <v>515</v>
      </c>
      <c r="AQ28" s="1103"/>
      <c r="AR28" s="1103"/>
      <c r="AS28" s="1103"/>
      <c r="AT28" s="1103"/>
      <c r="AU28" s="1103" t="s">
        <v>515</v>
      </c>
      <c r="AV28" s="1103"/>
      <c r="AW28" s="1103"/>
      <c r="AX28" s="1103"/>
      <c r="AY28" s="1103"/>
      <c r="AZ28" s="1104" t="s">
        <v>515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406</v>
      </c>
      <c r="C29" s="1089"/>
      <c r="D29" s="1089"/>
      <c r="E29" s="1089"/>
      <c r="F29" s="1089"/>
      <c r="G29" s="1089"/>
      <c r="H29" s="1089"/>
      <c r="I29" s="1089"/>
      <c r="J29" s="1089"/>
      <c r="K29" s="1089"/>
      <c r="L29" s="1089"/>
      <c r="M29" s="1089"/>
      <c r="N29" s="1089"/>
      <c r="O29" s="1089"/>
      <c r="P29" s="1090"/>
      <c r="Q29" s="1100">
        <v>245</v>
      </c>
      <c r="R29" s="1101"/>
      <c r="S29" s="1101"/>
      <c r="T29" s="1101"/>
      <c r="U29" s="1101"/>
      <c r="V29" s="1101">
        <v>239</v>
      </c>
      <c r="W29" s="1101"/>
      <c r="X29" s="1101"/>
      <c r="Y29" s="1101"/>
      <c r="Z29" s="1101"/>
      <c r="AA29" s="1101">
        <f t="shared" si="0"/>
        <v>6</v>
      </c>
      <c r="AB29" s="1101"/>
      <c r="AC29" s="1101"/>
      <c r="AD29" s="1101"/>
      <c r="AE29" s="1102"/>
      <c r="AF29" s="1094">
        <v>6</v>
      </c>
      <c r="AG29" s="1095"/>
      <c r="AH29" s="1095"/>
      <c r="AI29" s="1095"/>
      <c r="AJ29" s="1096"/>
      <c r="AK29" s="1037">
        <v>61</v>
      </c>
      <c r="AL29" s="1028"/>
      <c r="AM29" s="1028"/>
      <c r="AN29" s="1028"/>
      <c r="AO29" s="1028"/>
      <c r="AP29" s="1028" t="s">
        <v>515</v>
      </c>
      <c r="AQ29" s="1028"/>
      <c r="AR29" s="1028"/>
      <c r="AS29" s="1028"/>
      <c r="AT29" s="1028"/>
      <c r="AU29" s="1028" t="s">
        <v>515</v>
      </c>
      <c r="AV29" s="1028"/>
      <c r="AW29" s="1028"/>
      <c r="AX29" s="1028"/>
      <c r="AY29" s="1028"/>
      <c r="AZ29" s="1099" t="s">
        <v>515</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407</v>
      </c>
      <c r="C30" s="1089"/>
      <c r="D30" s="1089"/>
      <c r="E30" s="1089"/>
      <c r="F30" s="1089"/>
      <c r="G30" s="1089"/>
      <c r="H30" s="1089"/>
      <c r="I30" s="1089"/>
      <c r="J30" s="1089"/>
      <c r="K30" s="1089"/>
      <c r="L30" s="1089"/>
      <c r="M30" s="1089"/>
      <c r="N30" s="1089"/>
      <c r="O30" s="1089"/>
      <c r="P30" s="1090"/>
      <c r="Q30" s="1100">
        <v>1883</v>
      </c>
      <c r="R30" s="1101"/>
      <c r="S30" s="1101"/>
      <c r="T30" s="1101"/>
      <c r="U30" s="1101"/>
      <c r="V30" s="1101">
        <v>1722</v>
      </c>
      <c r="W30" s="1101"/>
      <c r="X30" s="1101"/>
      <c r="Y30" s="1101"/>
      <c r="Z30" s="1101"/>
      <c r="AA30" s="1101">
        <f t="shared" si="0"/>
        <v>161</v>
      </c>
      <c r="AB30" s="1101"/>
      <c r="AC30" s="1101"/>
      <c r="AD30" s="1101"/>
      <c r="AE30" s="1102"/>
      <c r="AF30" s="1094">
        <v>161</v>
      </c>
      <c r="AG30" s="1095"/>
      <c r="AH30" s="1095"/>
      <c r="AI30" s="1095"/>
      <c r="AJ30" s="1096"/>
      <c r="AK30" s="1037">
        <v>291</v>
      </c>
      <c r="AL30" s="1028"/>
      <c r="AM30" s="1028"/>
      <c r="AN30" s="1028"/>
      <c r="AO30" s="1028"/>
      <c r="AP30" s="1028" t="s">
        <v>515</v>
      </c>
      <c r="AQ30" s="1028"/>
      <c r="AR30" s="1028"/>
      <c r="AS30" s="1028"/>
      <c r="AT30" s="1028"/>
      <c r="AU30" s="1028" t="s">
        <v>515</v>
      </c>
      <c r="AV30" s="1028"/>
      <c r="AW30" s="1028"/>
      <c r="AX30" s="1028"/>
      <c r="AY30" s="1028"/>
      <c r="AZ30" s="1099" t="s">
        <v>515</v>
      </c>
      <c r="BA30" s="1099"/>
      <c r="BB30" s="1099"/>
      <c r="BC30" s="1099"/>
      <c r="BD30" s="1099"/>
      <c r="BE30" s="1083" t="s">
        <v>586</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408</v>
      </c>
      <c r="C31" s="1089"/>
      <c r="D31" s="1089"/>
      <c r="E31" s="1089"/>
      <c r="F31" s="1089"/>
      <c r="G31" s="1089"/>
      <c r="H31" s="1089"/>
      <c r="I31" s="1089"/>
      <c r="J31" s="1089"/>
      <c r="K31" s="1089"/>
      <c r="L31" s="1089"/>
      <c r="M31" s="1089"/>
      <c r="N31" s="1089"/>
      <c r="O31" s="1089"/>
      <c r="P31" s="1090"/>
      <c r="Q31" s="1100">
        <v>8</v>
      </c>
      <c r="R31" s="1101"/>
      <c r="S31" s="1101"/>
      <c r="T31" s="1101"/>
      <c r="U31" s="1101"/>
      <c r="V31" s="1101">
        <v>8</v>
      </c>
      <c r="W31" s="1101"/>
      <c r="X31" s="1101"/>
      <c r="Y31" s="1101"/>
      <c r="Z31" s="1101"/>
      <c r="AA31" s="1101">
        <f t="shared" si="0"/>
        <v>0</v>
      </c>
      <c r="AB31" s="1101"/>
      <c r="AC31" s="1101"/>
      <c r="AD31" s="1101"/>
      <c r="AE31" s="1102"/>
      <c r="AF31" s="1094">
        <v>0</v>
      </c>
      <c r="AG31" s="1095"/>
      <c r="AH31" s="1095"/>
      <c r="AI31" s="1095"/>
      <c r="AJ31" s="1096"/>
      <c r="AK31" s="1037">
        <v>2</v>
      </c>
      <c r="AL31" s="1028"/>
      <c r="AM31" s="1028"/>
      <c r="AN31" s="1028"/>
      <c r="AO31" s="1028"/>
      <c r="AP31" s="1028" t="s">
        <v>515</v>
      </c>
      <c r="AQ31" s="1028"/>
      <c r="AR31" s="1028"/>
      <c r="AS31" s="1028"/>
      <c r="AT31" s="1028"/>
      <c r="AU31" s="1028" t="s">
        <v>515</v>
      </c>
      <c r="AV31" s="1028"/>
      <c r="AW31" s="1028"/>
      <c r="AX31" s="1028"/>
      <c r="AY31" s="1028"/>
      <c r="AZ31" s="1099" t="s">
        <v>515</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606</v>
      </c>
      <c r="R32" s="1101"/>
      <c r="S32" s="1101"/>
      <c r="T32" s="1101"/>
      <c r="U32" s="1101"/>
      <c r="V32" s="1101">
        <v>537</v>
      </c>
      <c r="W32" s="1101"/>
      <c r="X32" s="1101"/>
      <c r="Y32" s="1101"/>
      <c r="Z32" s="1101"/>
      <c r="AA32" s="1101">
        <f t="shared" ref="AA32" si="1">Q32-V32</f>
        <v>69</v>
      </c>
      <c r="AB32" s="1101"/>
      <c r="AC32" s="1101"/>
      <c r="AD32" s="1101"/>
      <c r="AE32" s="1102"/>
      <c r="AF32" s="1094">
        <v>429</v>
      </c>
      <c r="AG32" s="1095"/>
      <c r="AH32" s="1095"/>
      <c r="AI32" s="1095"/>
      <c r="AJ32" s="1096"/>
      <c r="AK32" s="1037">
        <v>38</v>
      </c>
      <c r="AL32" s="1028"/>
      <c r="AM32" s="1028"/>
      <c r="AN32" s="1028"/>
      <c r="AO32" s="1028"/>
      <c r="AP32" s="1028">
        <v>133</v>
      </c>
      <c r="AQ32" s="1028"/>
      <c r="AR32" s="1028"/>
      <c r="AS32" s="1028"/>
      <c r="AT32" s="1028"/>
      <c r="AU32" s="1028">
        <v>1</v>
      </c>
      <c r="AV32" s="1028"/>
      <c r="AW32" s="1028"/>
      <c r="AX32" s="1028"/>
      <c r="AY32" s="1028"/>
      <c r="AZ32" s="1099" t="s">
        <v>515</v>
      </c>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692</v>
      </c>
      <c r="R33" s="1101"/>
      <c r="S33" s="1101"/>
      <c r="T33" s="1101"/>
      <c r="U33" s="1101"/>
      <c r="V33" s="1101">
        <v>583</v>
      </c>
      <c r="W33" s="1101"/>
      <c r="X33" s="1101"/>
      <c r="Y33" s="1101"/>
      <c r="Z33" s="1101"/>
      <c r="AA33" s="1101">
        <f t="shared" ref="AA33" si="2">Q33-V33</f>
        <v>109</v>
      </c>
      <c r="AB33" s="1101"/>
      <c r="AC33" s="1101"/>
      <c r="AD33" s="1101"/>
      <c r="AE33" s="1102"/>
      <c r="AF33" s="1094">
        <v>88</v>
      </c>
      <c r="AG33" s="1095"/>
      <c r="AH33" s="1095"/>
      <c r="AI33" s="1095"/>
      <c r="AJ33" s="1096"/>
      <c r="AK33" s="1037">
        <v>469</v>
      </c>
      <c r="AL33" s="1028"/>
      <c r="AM33" s="1028"/>
      <c r="AN33" s="1028"/>
      <c r="AO33" s="1028"/>
      <c r="AP33" s="1028">
        <v>4300</v>
      </c>
      <c r="AQ33" s="1028"/>
      <c r="AR33" s="1028"/>
      <c r="AS33" s="1028"/>
      <c r="AT33" s="1028"/>
      <c r="AU33" s="1028">
        <v>3526</v>
      </c>
      <c r="AV33" s="1028"/>
      <c r="AW33" s="1028"/>
      <c r="AX33" s="1028"/>
      <c r="AY33" s="1028"/>
      <c r="AZ33" s="1099" t="s">
        <v>515</v>
      </c>
      <c r="BA33" s="1099"/>
      <c r="BB33" s="1099"/>
      <c r="BC33" s="1099"/>
      <c r="BD33" s="1099"/>
      <c r="BE33" s="1083" t="s">
        <v>412</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413</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747</v>
      </c>
      <c r="AG63" s="1016"/>
      <c r="AH63" s="1016"/>
      <c r="AI63" s="1016"/>
      <c r="AJ63" s="1081"/>
      <c r="AK63" s="1082"/>
      <c r="AL63" s="1020"/>
      <c r="AM63" s="1020"/>
      <c r="AN63" s="1020"/>
      <c r="AO63" s="1020"/>
      <c r="AP63" s="1016">
        <f>SUM(AP32:AT33)</f>
        <v>4433</v>
      </c>
      <c r="AQ63" s="1016"/>
      <c r="AR63" s="1016"/>
      <c r="AS63" s="1016"/>
      <c r="AT63" s="1016"/>
      <c r="AU63" s="1016">
        <f>SUM(AU32:AY33)</f>
        <v>3527</v>
      </c>
      <c r="AV63" s="1016"/>
      <c r="AW63" s="1016"/>
      <c r="AX63" s="1016"/>
      <c r="AY63" s="1016"/>
      <c r="AZ63" s="1076"/>
      <c r="BA63" s="1076"/>
      <c r="BB63" s="1076"/>
      <c r="BC63" s="1076"/>
      <c r="BD63" s="1076"/>
      <c r="BE63" s="1017"/>
      <c r="BF63" s="1017"/>
      <c r="BG63" s="1017"/>
      <c r="BH63" s="1017"/>
      <c r="BI63" s="1018"/>
      <c r="BJ63" s="1077" t="s">
        <v>415</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397</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578</v>
      </c>
      <c r="C68" s="1043"/>
      <c r="D68" s="1043"/>
      <c r="E68" s="1043"/>
      <c r="F68" s="1043"/>
      <c r="G68" s="1043"/>
      <c r="H68" s="1043"/>
      <c r="I68" s="1043"/>
      <c r="J68" s="1043"/>
      <c r="K68" s="1043"/>
      <c r="L68" s="1043"/>
      <c r="M68" s="1043"/>
      <c r="N68" s="1043"/>
      <c r="O68" s="1043"/>
      <c r="P68" s="1044"/>
      <c r="Q68" s="1045">
        <v>3407</v>
      </c>
      <c r="R68" s="1039">
        <v>0</v>
      </c>
      <c r="S68" s="1039">
        <v>0</v>
      </c>
      <c r="T68" s="1039">
        <v>0</v>
      </c>
      <c r="U68" s="1039">
        <v>0</v>
      </c>
      <c r="V68" s="1039">
        <v>3247</v>
      </c>
      <c r="W68" s="1039">
        <v>3</v>
      </c>
      <c r="X68" s="1039">
        <v>0</v>
      </c>
      <c r="Y68" s="1039">
        <v>0</v>
      </c>
      <c r="Z68" s="1039">
        <v>0</v>
      </c>
      <c r="AA68" s="1039">
        <v>160</v>
      </c>
      <c r="AB68" s="1039"/>
      <c r="AC68" s="1039"/>
      <c r="AD68" s="1039"/>
      <c r="AE68" s="1039"/>
      <c r="AF68" s="1039">
        <v>160</v>
      </c>
      <c r="AG68" s="1039"/>
      <c r="AH68" s="1039"/>
      <c r="AI68" s="1039"/>
      <c r="AJ68" s="1039"/>
      <c r="AK68" s="1039">
        <v>94</v>
      </c>
      <c r="AL68" s="1039"/>
      <c r="AM68" s="1039"/>
      <c r="AN68" s="1039"/>
      <c r="AO68" s="1039"/>
      <c r="AP68" s="1039">
        <v>2841</v>
      </c>
      <c r="AQ68" s="1039"/>
      <c r="AR68" s="1039"/>
      <c r="AS68" s="1039"/>
      <c r="AT68" s="1039"/>
      <c r="AU68" s="1039">
        <v>250</v>
      </c>
      <c r="AV68" s="1039"/>
      <c r="AW68" s="1039"/>
      <c r="AX68" s="1039"/>
      <c r="AY68" s="1039"/>
      <c r="AZ68" s="1040" t="s">
        <v>587</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579</v>
      </c>
      <c r="C69" s="1032"/>
      <c r="D69" s="1032"/>
      <c r="E69" s="1032"/>
      <c r="F69" s="1032"/>
      <c r="G69" s="1032"/>
      <c r="H69" s="1032"/>
      <c r="I69" s="1032"/>
      <c r="J69" s="1032"/>
      <c r="K69" s="1032"/>
      <c r="L69" s="1032"/>
      <c r="M69" s="1032"/>
      <c r="N69" s="1032"/>
      <c r="O69" s="1032"/>
      <c r="P69" s="1033"/>
      <c r="Q69" s="1034">
        <v>38</v>
      </c>
      <c r="R69" s="1028"/>
      <c r="S69" s="1028"/>
      <c r="T69" s="1028"/>
      <c r="U69" s="1028"/>
      <c r="V69" s="1028">
        <v>33</v>
      </c>
      <c r="W69" s="1028"/>
      <c r="X69" s="1028"/>
      <c r="Y69" s="1028"/>
      <c r="Z69" s="1028"/>
      <c r="AA69" s="1028">
        <v>6</v>
      </c>
      <c r="AB69" s="1028"/>
      <c r="AC69" s="1028"/>
      <c r="AD69" s="1028"/>
      <c r="AE69" s="1028"/>
      <c r="AF69" s="1028">
        <v>6</v>
      </c>
      <c r="AG69" s="1028"/>
      <c r="AH69" s="1028"/>
      <c r="AI69" s="1028"/>
      <c r="AJ69" s="1028"/>
      <c r="AK69" s="1028" t="s">
        <v>515</v>
      </c>
      <c r="AL69" s="1028"/>
      <c r="AM69" s="1028"/>
      <c r="AN69" s="1028"/>
      <c r="AO69" s="1028"/>
      <c r="AP69" s="1028" t="s">
        <v>515</v>
      </c>
      <c r="AQ69" s="1028"/>
      <c r="AR69" s="1028"/>
      <c r="AS69" s="1028"/>
      <c r="AT69" s="1028"/>
      <c r="AU69" s="1028" t="s">
        <v>515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580</v>
      </c>
      <c r="C70" s="1032"/>
      <c r="D70" s="1032"/>
      <c r="E70" s="1032"/>
      <c r="F70" s="1032"/>
      <c r="G70" s="1032"/>
      <c r="H70" s="1032"/>
      <c r="I70" s="1032"/>
      <c r="J70" s="1032"/>
      <c r="K70" s="1032"/>
      <c r="L70" s="1032"/>
      <c r="M70" s="1032"/>
      <c r="N70" s="1032"/>
      <c r="O70" s="1032"/>
      <c r="P70" s="1033"/>
      <c r="Q70" s="1034">
        <v>113</v>
      </c>
      <c r="R70" s="1028"/>
      <c r="S70" s="1028"/>
      <c r="T70" s="1028"/>
      <c r="U70" s="1028"/>
      <c r="V70" s="1028">
        <v>111</v>
      </c>
      <c r="W70" s="1028"/>
      <c r="X70" s="1028"/>
      <c r="Y70" s="1028"/>
      <c r="Z70" s="1028"/>
      <c r="AA70" s="1028">
        <v>2</v>
      </c>
      <c r="AB70" s="1028"/>
      <c r="AC70" s="1028"/>
      <c r="AD70" s="1028"/>
      <c r="AE70" s="1028"/>
      <c r="AF70" s="1028">
        <v>2</v>
      </c>
      <c r="AG70" s="1028"/>
      <c r="AH70" s="1028"/>
      <c r="AI70" s="1028"/>
      <c r="AJ70" s="1028"/>
      <c r="AK70" s="1028" t="s">
        <v>515</v>
      </c>
      <c r="AL70" s="1028"/>
      <c r="AM70" s="1028"/>
      <c r="AN70" s="1028"/>
      <c r="AO70" s="1028"/>
      <c r="AP70" s="1028">
        <v>71</v>
      </c>
      <c r="AQ70" s="1028"/>
      <c r="AR70" s="1028"/>
      <c r="AS70" s="1028"/>
      <c r="AT70" s="1028"/>
      <c r="AU70" s="1028">
        <v>72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581</v>
      </c>
      <c r="C71" s="1032"/>
      <c r="D71" s="1032"/>
      <c r="E71" s="1032"/>
      <c r="F71" s="1032"/>
      <c r="G71" s="1032"/>
      <c r="H71" s="1032"/>
      <c r="I71" s="1032"/>
      <c r="J71" s="1032"/>
      <c r="K71" s="1032"/>
      <c r="L71" s="1032"/>
      <c r="M71" s="1032"/>
      <c r="N71" s="1032"/>
      <c r="O71" s="1032"/>
      <c r="P71" s="1033"/>
      <c r="Q71" s="1034">
        <v>73</v>
      </c>
      <c r="R71" s="1028"/>
      <c r="S71" s="1028"/>
      <c r="T71" s="1028"/>
      <c r="U71" s="1028"/>
      <c r="V71" s="1028">
        <v>69</v>
      </c>
      <c r="W71" s="1028"/>
      <c r="X71" s="1028"/>
      <c r="Y71" s="1028"/>
      <c r="Z71" s="1028"/>
      <c r="AA71" s="1028">
        <v>4</v>
      </c>
      <c r="AB71" s="1028"/>
      <c r="AC71" s="1028"/>
      <c r="AD71" s="1028"/>
      <c r="AE71" s="1028"/>
      <c r="AF71" s="1028">
        <v>4</v>
      </c>
      <c r="AG71" s="1028"/>
      <c r="AH71" s="1028"/>
      <c r="AI71" s="1028"/>
      <c r="AJ71" s="1028"/>
      <c r="AK71" s="1028" t="s">
        <v>515</v>
      </c>
      <c r="AL71" s="1028"/>
      <c r="AM71" s="1028"/>
      <c r="AN71" s="1028"/>
      <c r="AO71" s="1028"/>
      <c r="AP71" s="1028" t="s">
        <v>515</v>
      </c>
      <c r="AQ71" s="1028"/>
      <c r="AR71" s="1028"/>
      <c r="AS71" s="1028"/>
      <c r="AT71" s="1028"/>
      <c r="AU71" s="1028" t="s">
        <v>515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7622</v>
      </c>
      <c r="R72" s="1028"/>
      <c r="S72" s="1028"/>
      <c r="T72" s="1028"/>
      <c r="U72" s="1028"/>
      <c r="V72" s="1028">
        <v>7593</v>
      </c>
      <c r="W72" s="1028"/>
      <c r="X72" s="1028"/>
      <c r="Y72" s="1028"/>
      <c r="Z72" s="1028"/>
      <c r="AA72" s="1028">
        <v>29</v>
      </c>
      <c r="AB72" s="1028"/>
      <c r="AC72" s="1028"/>
      <c r="AD72" s="1028"/>
      <c r="AE72" s="1028"/>
      <c r="AF72" s="1028">
        <v>29</v>
      </c>
      <c r="AG72" s="1028"/>
      <c r="AH72" s="1028"/>
      <c r="AI72" s="1028"/>
      <c r="AJ72" s="1028"/>
      <c r="AK72" s="1028">
        <v>790</v>
      </c>
      <c r="AL72" s="1028"/>
      <c r="AM72" s="1028"/>
      <c r="AN72" s="1028"/>
      <c r="AO72" s="1028"/>
      <c r="AP72" s="1028" t="s">
        <v>515</v>
      </c>
      <c r="AQ72" s="1028"/>
      <c r="AR72" s="1028"/>
      <c r="AS72" s="1028"/>
      <c r="AT72" s="1028"/>
      <c r="AU72" s="1028" t="s">
        <v>515</v>
      </c>
      <c r="AV72" s="1028"/>
      <c r="AW72" s="1028"/>
      <c r="AX72" s="1028"/>
      <c r="AY72" s="1028"/>
      <c r="AZ72" s="1029" t="s">
        <v>588</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583</v>
      </c>
      <c r="C73" s="1032"/>
      <c r="D73" s="1032"/>
      <c r="E73" s="1032"/>
      <c r="F73" s="1032"/>
      <c r="G73" s="1032"/>
      <c r="H73" s="1032"/>
      <c r="I73" s="1032"/>
      <c r="J73" s="1032"/>
      <c r="K73" s="1032"/>
      <c r="L73" s="1032"/>
      <c r="M73" s="1032"/>
      <c r="N73" s="1032"/>
      <c r="O73" s="1032"/>
      <c r="P73" s="1033"/>
      <c r="Q73" s="1034">
        <v>3015</v>
      </c>
      <c r="R73" s="1028"/>
      <c r="S73" s="1028"/>
      <c r="T73" s="1028"/>
      <c r="U73" s="1028"/>
      <c r="V73" s="1028">
        <v>2854</v>
      </c>
      <c r="W73" s="1028"/>
      <c r="X73" s="1028"/>
      <c r="Y73" s="1028"/>
      <c r="Z73" s="1028"/>
      <c r="AA73" s="1028">
        <v>161</v>
      </c>
      <c r="AB73" s="1028"/>
      <c r="AC73" s="1028"/>
      <c r="AD73" s="1028"/>
      <c r="AE73" s="1028"/>
      <c r="AF73" s="1028">
        <v>161</v>
      </c>
      <c r="AG73" s="1028"/>
      <c r="AH73" s="1028"/>
      <c r="AI73" s="1028"/>
      <c r="AJ73" s="1028"/>
      <c r="AK73" s="1028">
        <v>70</v>
      </c>
      <c r="AL73" s="1028"/>
      <c r="AM73" s="1028"/>
      <c r="AN73" s="1028"/>
      <c r="AO73" s="1028"/>
      <c r="AP73" s="1028">
        <v>764</v>
      </c>
      <c r="AQ73" s="1028"/>
      <c r="AR73" s="1028"/>
      <c r="AS73" s="1028"/>
      <c r="AT73" s="1028"/>
      <c r="AU73" s="1028">
        <v>71</v>
      </c>
      <c r="AV73" s="1028"/>
      <c r="AW73" s="1028"/>
      <c r="AX73" s="1028"/>
      <c r="AY73" s="1028"/>
      <c r="AZ73" s="1029" t="s">
        <v>589</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590</v>
      </c>
      <c r="C74" s="1032"/>
      <c r="D74" s="1032"/>
      <c r="E74" s="1032"/>
      <c r="F74" s="1032"/>
      <c r="G74" s="1032"/>
      <c r="H74" s="1032"/>
      <c r="I74" s="1032"/>
      <c r="J74" s="1032"/>
      <c r="K74" s="1032"/>
      <c r="L74" s="1032"/>
      <c r="M74" s="1032"/>
      <c r="N74" s="1032"/>
      <c r="O74" s="1032"/>
      <c r="P74" s="1033"/>
      <c r="Q74" s="1035">
        <v>264</v>
      </c>
      <c r="R74" s="1036"/>
      <c r="S74" s="1036"/>
      <c r="T74" s="1036"/>
      <c r="U74" s="1037"/>
      <c r="V74" s="1038">
        <v>227</v>
      </c>
      <c r="W74" s="1036"/>
      <c r="X74" s="1036"/>
      <c r="Y74" s="1036"/>
      <c r="Z74" s="1037"/>
      <c r="AA74" s="1038">
        <v>36</v>
      </c>
      <c r="AB74" s="1036"/>
      <c r="AC74" s="1036"/>
      <c r="AD74" s="1036"/>
      <c r="AE74" s="1037"/>
      <c r="AF74" s="1038">
        <v>36</v>
      </c>
      <c r="AG74" s="1036"/>
      <c r="AH74" s="1036"/>
      <c r="AI74" s="1036"/>
      <c r="AJ74" s="1037"/>
      <c r="AK74" s="1038" t="s">
        <v>515</v>
      </c>
      <c r="AL74" s="1036"/>
      <c r="AM74" s="1036"/>
      <c r="AN74" s="1036"/>
      <c r="AO74" s="1037"/>
      <c r="AP74" s="1038" t="s">
        <v>515</v>
      </c>
      <c r="AQ74" s="1036"/>
      <c r="AR74" s="1036"/>
      <c r="AS74" s="1036"/>
      <c r="AT74" s="1037"/>
      <c r="AU74" s="1038" t="s">
        <v>515</v>
      </c>
      <c r="AV74" s="1036"/>
      <c r="AW74" s="1036"/>
      <c r="AX74" s="1036"/>
      <c r="AY74" s="1037"/>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591</v>
      </c>
      <c r="C75" s="1032"/>
      <c r="D75" s="1032"/>
      <c r="E75" s="1032"/>
      <c r="F75" s="1032"/>
      <c r="G75" s="1032"/>
      <c r="H75" s="1032"/>
      <c r="I75" s="1032"/>
      <c r="J75" s="1032"/>
      <c r="K75" s="1032"/>
      <c r="L75" s="1032"/>
      <c r="M75" s="1032"/>
      <c r="N75" s="1032"/>
      <c r="O75" s="1032"/>
      <c r="P75" s="1033"/>
      <c r="Q75" s="1035">
        <v>261826</v>
      </c>
      <c r="R75" s="1036"/>
      <c r="S75" s="1036"/>
      <c r="T75" s="1036"/>
      <c r="U75" s="1037"/>
      <c r="V75" s="1038">
        <v>245795</v>
      </c>
      <c r="W75" s="1036"/>
      <c r="X75" s="1036"/>
      <c r="Y75" s="1036"/>
      <c r="Z75" s="1037"/>
      <c r="AA75" s="1038">
        <v>16031</v>
      </c>
      <c r="AB75" s="1036"/>
      <c r="AC75" s="1036"/>
      <c r="AD75" s="1036"/>
      <c r="AE75" s="1037"/>
      <c r="AF75" s="1038">
        <v>16031</v>
      </c>
      <c r="AG75" s="1036"/>
      <c r="AH75" s="1036"/>
      <c r="AI75" s="1036"/>
      <c r="AJ75" s="1037"/>
      <c r="AK75" s="1038" t="s">
        <v>515</v>
      </c>
      <c r="AL75" s="1036"/>
      <c r="AM75" s="1036"/>
      <c r="AN75" s="1036"/>
      <c r="AO75" s="1037"/>
      <c r="AP75" s="1038" t="s">
        <v>515</v>
      </c>
      <c r="AQ75" s="1036"/>
      <c r="AR75" s="1036"/>
      <c r="AS75" s="1036"/>
      <c r="AT75" s="1037"/>
      <c r="AU75" s="1038" t="s">
        <v>515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593</v>
      </c>
      <c r="C76" s="1032"/>
      <c r="D76" s="1032"/>
      <c r="E76" s="1032"/>
      <c r="F76" s="1032"/>
      <c r="G76" s="1032"/>
      <c r="H76" s="1032"/>
      <c r="I76" s="1032"/>
      <c r="J76" s="1032"/>
      <c r="K76" s="1032"/>
      <c r="L76" s="1032"/>
      <c r="M76" s="1032"/>
      <c r="N76" s="1032"/>
      <c r="O76" s="1032"/>
      <c r="P76" s="1033"/>
      <c r="Q76" s="1035">
        <v>37</v>
      </c>
      <c r="R76" s="1036"/>
      <c r="S76" s="1036"/>
      <c r="T76" s="1036"/>
      <c r="U76" s="1037"/>
      <c r="V76" s="1038">
        <v>31</v>
      </c>
      <c r="W76" s="1036"/>
      <c r="X76" s="1036"/>
      <c r="Y76" s="1036"/>
      <c r="Z76" s="1037"/>
      <c r="AA76" s="1038">
        <v>6</v>
      </c>
      <c r="AB76" s="1036"/>
      <c r="AC76" s="1036"/>
      <c r="AD76" s="1036"/>
      <c r="AE76" s="1037"/>
      <c r="AF76" s="1038">
        <v>6</v>
      </c>
      <c r="AG76" s="1036"/>
      <c r="AH76" s="1036"/>
      <c r="AI76" s="1036"/>
      <c r="AJ76" s="1037"/>
      <c r="AK76" s="1038" t="s">
        <v>515</v>
      </c>
      <c r="AL76" s="1036"/>
      <c r="AM76" s="1036"/>
      <c r="AN76" s="1036"/>
      <c r="AO76" s="1037"/>
      <c r="AP76" s="1038" t="s">
        <v>515</v>
      </c>
      <c r="AQ76" s="1036"/>
      <c r="AR76" s="1036"/>
      <c r="AS76" s="1036"/>
      <c r="AT76" s="1037"/>
      <c r="AU76" s="1038" t="s">
        <v>515</v>
      </c>
      <c r="AV76" s="1036"/>
      <c r="AW76" s="1036"/>
      <c r="AX76" s="1036"/>
      <c r="AY76" s="1037"/>
      <c r="AZ76" s="1029" t="s">
        <v>594</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SUM(AF68:AJ76)</f>
        <v>16435</v>
      </c>
      <c r="AG88" s="1016"/>
      <c r="AH88" s="1016"/>
      <c r="AI88" s="1016"/>
      <c r="AJ88" s="1016"/>
      <c r="AK88" s="1020"/>
      <c r="AL88" s="1020"/>
      <c r="AM88" s="1020"/>
      <c r="AN88" s="1020"/>
      <c r="AO88" s="1020"/>
      <c r="AP88" s="1016">
        <f>SUM(AP68:AT76)</f>
        <v>3676</v>
      </c>
      <c r="AQ88" s="1016"/>
      <c r="AR88" s="1016"/>
      <c r="AS88" s="1016"/>
      <c r="AT88" s="1016"/>
      <c r="AU88" s="1016">
        <f>SUM(AU68:AY76)</f>
        <v>393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CR7</f>
        <v>5</v>
      </c>
      <c r="CS102" s="1008"/>
      <c r="CT102" s="1008"/>
      <c r="CU102" s="1008"/>
      <c r="CV102" s="1009"/>
      <c r="CW102" s="1007" t="s">
        <v>515</v>
      </c>
      <c r="CX102" s="1008"/>
      <c r="CY102" s="1008"/>
      <c r="CZ102" s="1008"/>
      <c r="DA102" s="1009"/>
      <c r="DB102" s="1007" t="s">
        <v>515</v>
      </c>
      <c r="DC102" s="1008"/>
      <c r="DD102" s="1008"/>
      <c r="DE102" s="1008"/>
      <c r="DF102" s="1009"/>
      <c r="DG102" s="1007" t="s">
        <v>515</v>
      </c>
      <c r="DH102" s="1008"/>
      <c r="DI102" s="1008"/>
      <c r="DJ102" s="1008"/>
      <c r="DK102" s="1009"/>
      <c r="DL102" s="1007" t="s">
        <v>515</v>
      </c>
      <c r="DM102" s="1008"/>
      <c r="DN102" s="1008"/>
      <c r="DO102" s="1008"/>
      <c r="DP102" s="1009"/>
      <c r="DQ102" s="1007" t="s">
        <v>515</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308</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308</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308</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476957</v>
      </c>
      <c r="AB110" s="944"/>
      <c r="AC110" s="944"/>
      <c r="AD110" s="944"/>
      <c r="AE110" s="945"/>
      <c r="AF110" s="946">
        <v>473457</v>
      </c>
      <c r="AG110" s="944"/>
      <c r="AH110" s="944"/>
      <c r="AI110" s="944"/>
      <c r="AJ110" s="945"/>
      <c r="AK110" s="946">
        <v>487433</v>
      </c>
      <c r="AL110" s="944"/>
      <c r="AM110" s="944"/>
      <c r="AN110" s="944"/>
      <c r="AO110" s="945"/>
      <c r="AP110" s="947">
        <v>11.9</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5159848</v>
      </c>
      <c r="BR110" s="891"/>
      <c r="BS110" s="891"/>
      <c r="BT110" s="891"/>
      <c r="BU110" s="891"/>
      <c r="BV110" s="891">
        <v>5322137</v>
      </c>
      <c r="BW110" s="891"/>
      <c r="BX110" s="891"/>
      <c r="BY110" s="891"/>
      <c r="BZ110" s="891"/>
      <c r="CA110" s="891">
        <v>5552810</v>
      </c>
      <c r="CB110" s="891"/>
      <c r="CC110" s="891"/>
      <c r="CD110" s="891"/>
      <c r="CE110" s="891"/>
      <c r="CF110" s="915">
        <v>135.9</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129</v>
      </c>
      <c r="DH110" s="891"/>
      <c r="DI110" s="891"/>
      <c r="DJ110" s="891"/>
      <c r="DK110" s="891"/>
      <c r="DL110" s="891" t="s">
        <v>129</v>
      </c>
      <c r="DM110" s="891"/>
      <c r="DN110" s="891"/>
      <c r="DO110" s="891"/>
      <c r="DP110" s="891"/>
      <c r="DQ110" s="891" t="s">
        <v>129</v>
      </c>
      <c r="DR110" s="891"/>
      <c r="DS110" s="891"/>
      <c r="DT110" s="891"/>
      <c r="DU110" s="891"/>
      <c r="DV110" s="892" t="s">
        <v>129</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394</v>
      </c>
      <c r="AB111" s="972"/>
      <c r="AC111" s="972"/>
      <c r="AD111" s="972"/>
      <c r="AE111" s="973"/>
      <c r="AF111" s="974" t="s">
        <v>394</v>
      </c>
      <c r="AG111" s="972"/>
      <c r="AH111" s="972"/>
      <c r="AI111" s="972"/>
      <c r="AJ111" s="973"/>
      <c r="AK111" s="974" t="s">
        <v>129</v>
      </c>
      <c r="AL111" s="972"/>
      <c r="AM111" s="972"/>
      <c r="AN111" s="972"/>
      <c r="AO111" s="973"/>
      <c r="AP111" s="975" t="s">
        <v>394</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25500</v>
      </c>
      <c r="BR111" s="863"/>
      <c r="BS111" s="863"/>
      <c r="BT111" s="863"/>
      <c r="BU111" s="863"/>
      <c r="BV111" s="863">
        <v>17000</v>
      </c>
      <c r="BW111" s="863"/>
      <c r="BX111" s="863"/>
      <c r="BY111" s="863"/>
      <c r="BZ111" s="863"/>
      <c r="CA111" s="863">
        <v>8500</v>
      </c>
      <c r="CB111" s="863"/>
      <c r="CC111" s="863"/>
      <c r="CD111" s="863"/>
      <c r="CE111" s="863"/>
      <c r="CF111" s="924">
        <v>0.2</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129</v>
      </c>
      <c r="DH111" s="863"/>
      <c r="DI111" s="863"/>
      <c r="DJ111" s="863"/>
      <c r="DK111" s="863"/>
      <c r="DL111" s="863" t="s">
        <v>394</v>
      </c>
      <c r="DM111" s="863"/>
      <c r="DN111" s="863"/>
      <c r="DO111" s="863"/>
      <c r="DP111" s="863"/>
      <c r="DQ111" s="863" t="s">
        <v>394</v>
      </c>
      <c r="DR111" s="863"/>
      <c r="DS111" s="863"/>
      <c r="DT111" s="863"/>
      <c r="DU111" s="863"/>
      <c r="DV111" s="840" t="s">
        <v>129</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4679179</v>
      </c>
      <c r="BR112" s="863"/>
      <c r="BS112" s="863"/>
      <c r="BT112" s="863"/>
      <c r="BU112" s="863"/>
      <c r="BV112" s="863">
        <v>4011787</v>
      </c>
      <c r="BW112" s="863"/>
      <c r="BX112" s="863"/>
      <c r="BY112" s="863"/>
      <c r="BZ112" s="863"/>
      <c r="CA112" s="863">
        <v>3526535</v>
      </c>
      <c r="CB112" s="863"/>
      <c r="CC112" s="863"/>
      <c r="CD112" s="863"/>
      <c r="CE112" s="863"/>
      <c r="CF112" s="924">
        <v>86.3</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129</v>
      </c>
      <c r="DH112" s="863"/>
      <c r="DI112" s="863"/>
      <c r="DJ112" s="863"/>
      <c r="DK112" s="863"/>
      <c r="DL112" s="863" t="s">
        <v>129</v>
      </c>
      <c r="DM112" s="863"/>
      <c r="DN112" s="863"/>
      <c r="DO112" s="863"/>
      <c r="DP112" s="863"/>
      <c r="DQ112" s="863" t="s">
        <v>129</v>
      </c>
      <c r="DR112" s="863"/>
      <c r="DS112" s="863"/>
      <c r="DT112" s="863"/>
      <c r="DU112" s="863"/>
      <c r="DV112" s="840" t="s">
        <v>129</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354605</v>
      </c>
      <c r="AB113" s="972"/>
      <c r="AC113" s="972"/>
      <c r="AD113" s="972"/>
      <c r="AE113" s="973"/>
      <c r="AF113" s="974">
        <v>361485</v>
      </c>
      <c r="AG113" s="972"/>
      <c r="AH113" s="972"/>
      <c r="AI113" s="972"/>
      <c r="AJ113" s="973"/>
      <c r="AK113" s="974">
        <v>382737</v>
      </c>
      <c r="AL113" s="972"/>
      <c r="AM113" s="972"/>
      <c r="AN113" s="972"/>
      <c r="AO113" s="973"/>
      <c r="AP113" s="975">
        <v>9.4</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374908</v>
      </c>
      <c r="BR113" s="863"/>
      <c r="BS113" s="863"/>
      <c r="BT113" s="863"/>
      <c r="BU113" s="863"/>
      <c r="BV113" s="863">
        <v>395968</v>
      </c>
      <c r="BW113" s="863"/>
      <c r="BX113" s="863"/>
      <c r="BY113" s="863"/>
      <c r="BZ113" s="863"/>
      <c r="CA113" s="863">
        <v>393424</v>
      </c>
      <c r="CB113" s="863"/>
      <c r="CC113" s="863"/>
      <c r="CD113" s="863"/>
      <c r="CE113" s="863"/>
      <c r="CF113" s="924">
        <v>9.6</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129</v>
      </c>
      <c r="DM113" s="826"/>
      <c r="DN113" s="826"/>
      <c r="DO113" s="826"/>
      <c r="DP113" s="827"/>
      <c r="DQ113" s="828" t="s">
        <v>129</v>
      </c>
      <c r="DR113" s="826"/>
      <c r="DS113" s="826"/>
      <c r="DT113" s="826"/>
      <c r="DU113" s="827"/>
      <c r="DV113" s="873" t="s">
        <v>129</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37046</v>
      </c>
      <c r="AB114" s="826"/>
      <c r="AC114" s="826"/>
      <c r="AD114" s="826"/>
      <c r="AE114" s="827"/>
      <c r="AF114" s="828">
        <v>48015</v>
      </c>
      <c r="AG114" s="826"/>
      <c r="AH114" s="826"/>
      <c r="AI114" s="826"/>
      <c r="AJ114" s="827"/>
      <c r="AK114" s="828">
        <v>57954</v>
      </c>
      <c r="AL114" s="826"/>
      <c r="AM114" s="826"/>
      <c r="AN114" s="826"/>
      <c r="AO114" s="827"/>
      <c r="AP114" s="873">
        <v>1.4</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998028</v>
      </c>
      <c r="BR114" s="863"/>
      <c r="BS114" s="863"/>
      <c r="BT114" s="863"/>
      <c r="BU114" s="863"/>
      <c r="BV114" s="863">
        <v>1015276</v>
      </c>
      <c r="BW114" s="863"/>
      <c r="BX114" s="863"/>
      <c r="BY114" s="863"/>
      <c r="BZ114" s="863"/>
      <c r="CA114" s="863">
        <v>998958</v>
      </c>
      <c r="CB114" s="863"/>
      <c r="CC114" s="863"/>
      <c r="CD114" s="863"/>
      <c r="CE114" s="863"/>
      <c r="CF114" s="924">
        <v>24.4</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394</v>
      </c>
      <c r="DH114" s="826"/>
      <c r="DI114" s="826"/>
      <c r="DJ114" s="826"/>
      <c r="DK114" s="827"/>
      <c r="DL114" s="828" t="s">
        <v>129</v>
      </c>
      <c r="DM114" s="826"/>
      <c r="DN114" s="826"/>
      <c r="DO114" s="826"/>
      <c r="DP114" s="827"/>
      <c r="DQ114" s="828" t="s">
        <v>129</v>
      </c>
      <c r="DR114" s="826"/>
      <c r="DS114" s="826"/>
      <c r="DT114" s="826"/>
      <c r="DU114" s="827"/>
      <c r="DV114" s="873" t="s">
        <v>129</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9044</v>
      </c>
      <c r="AB115" s="972"/>
      <c r="AC115" s="972"/>
      <c r="AD115" s="972"/>
      <c r="AE115" s="973"/>
      <c r="AF115" s="974">
        <v>8908</v>
      </c>
      <c r="AG115" s="972"/>
      <c r="AH115" s="972"/>
      <c r="AI115" s="972"/>
      <c r="AJ115" s="973"/>
      <c r="AK115" s="974">
        <v>8772</v>
      </c>
      <c r="AL115" s="972"/>
      <c r="AM115" s="972"/>
      <c r="AN115" s="972"/>
      <c r="AO115" s="973"/>
      <c r="AP115" s="975">
        <v>0.2</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129</v>
      </c>
      <c r="BR115" s="863"/>
      <c r="BS115" s="863"/>
      <c r="BT115" s="863"/>
      <c r="BU115" s="863"/>
      <c r="BV115" s="863" t="s">
        <v>129</v>
      </c>
      <c r="BW115" s="863"/>
      <c r="BX115" s="863"/>
      <c r="BY115" s="863"/>
      <c r="BZ115" s="863"/>
      <c r="CA115" s="863" t="s">
        <v>129</v>
      </c>
      <c r="CB115" s="863"/>
      <c r="CC115" s="863"/>
      <c r="CD115" s="863"/>
      <c r="CE115" s="863"/>
      <c r="CF115" s="924" t="s">
        <v>129</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129</v>
      </c>
      <c r="DM115" s="826"/>
      <c r="DN115" s="826"/>
      <c r="DO115" s="826"/>
      <c r="DP115" s="827"/>
      <c r="DQ115" s="828" t="s">
        <v>129</v>
      </c>
      <c r="DR115" s="826"/>
      <c r="DS115" s="826"/>
      <c r="DT115" s="826"/>
      <c r="DU115" s="827"/>
      <c r="DV115" s="873" t="s">
        <v>129</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129</v>
      </c>
      <c r="AG116" s="826"/>
      <c r="AH116" s="826"/>
      <c r="AI116" s="826"/>
      <c r="AJ116" s="827"/>
      <c r="AK116" s="828" t="s">
        <v>129</v>
      </c>
      <c r="AL116" s="826"/>
      <c r="AM116" s="826"/>
      <c r="AN116" s="826"/>
      <c r="AO116" s="827"/>
      <c r="AP116" s="873" t="s">
        <v>129</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129</v>
      </c>
      <c r="BR116" s="863"/>
      <c r="BS116" s="863"/>
      <c r="BT116" s="863"/>
      <c r="BU116" s="863"/>
      <c r="BV116" s="863" t="s">
        <v>129</v>
      </c>
      <c r="BW116" s="863"/>
      <c r="BX116" s="863"/>
      <c r="BY116" s="863"/>
      <c r="BZ116" s="863"/>
      <c r="CA116" s="863" t="s">
        <v>129</v>
      </c>
      <c r="CB116" s="863"/>
      <c r="CC116" s="863"/>
      <c r="CD116" s="863"/>
      <c r="CE116" s="863"/>
      <c r="CF116" s="924" t="s">
        <v>129</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25500</v>
      </c>
      <c r="DH116" s="826"/>
      <c r="DI116" s="826"/>
      <c r="DJ116" s="826"/>
      <c r="DK116" s="827"/>
      <c r="DL116" s="828">
        <v>17000</v>
      </c>
      <c r="DM116" s="826"/>
      <c r="DN116" s="826"/>
      <c r="DO116" s="826"/>
      <c r="DP116" s="827"/>
      <c r="DQ116" s="828">
        <v>8500</v>
      </c>
      <c r="DR116" s="826"/>
      <c r="DS116" s="826"/>
      <c r="DT116" s="826"/>
      <c r="DU116" s="827"/>
      <c r="DV116" s="873">
        <v>0.2</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877652</v>
      </c>
      <c r="AB117" s="958"/>
      <c r="AC117" s="958"/>
      <c r="AD117" s="958"/>
      <c r="AE117" s="959"/>
      <c r="AF117" s="960">
        <v>891865</v>
      </c>
      <c r="AG117" s="958"/>
      <c r="AH117" s="958"/>
      <c r="AI117" s="958"/>
      <c r="AJ117" s="959"/>
      <c r="AK117" s="960">
        <v>936896</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394</v>
      </c>
      <c r="BR117" s="863"/>
      <c r="BS117" s="863"/>
      <c r="BT117" s="863"/>
      <c r="BU117" s="863"/>
      <c r="BV117" s="863" t="s">
        <v>394</v>
      </c>
      <c r="BW117" s="863"/>
      <c r="BX117" s="863"/>
      <c r="BY117" s="863"/>
      <c r="BZ117" s="863"/>
      <c r="CA117" s="863" t="s">
        <v>394</v>
      </c>
      <c r="CB117" s="863"/>
      <c r="CC117" s="863"/>
      <c r="CD117" s="863"/>
      <c r="CE117" s="863"/>
      <c r="CF117" s="924" t="s">
        <v>394</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394</v>
      </c>
      <c r="DH117" s="826"/>
      <c r="DI117" s="826"/>
      <c r="DJ117" s="826"/>
      <c r="DK117" s="827"/>
      <c r="DL117" s="828" t="s">
        <v>394</v>
      </c>
      <c r="DM117" s="826"/>
      <c r="DN117" s="826"/>
      <c r="DO117" s="826"/>
      <c r="DP117" s="827"/>
      <c r="DQ117" s="828" t="s">
        <v>394</v>
      </c>
      <c r="DR117" s="826"/>
      <c r="DS117" s="826"/>
      <c r="DT117" s="826"/>
      <c r="DU117" s="827"/>
      <c r="DV117" s="873" t="s">
        <v>394</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308</v>
      </c>
      <c r="AL118" s="951"/>
      <c r="AM118" s="951"/>
      <c r="AN118" s="951"/>
      <c r="AO118" s="952"/>
      <c r="AP118" s="954" t="s">
        <v>435</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394</v>
      </c>
      <c r="BR118" s="894"/>
      <c r="BS118" s="894"/>
      <c r="BT118" s="894"/>
      <c r="BU118" s="894"/>
      <c r="BV118" s="894" t="s">
        <v>394</v>
      </c>
      <c r="BW118" s="894"/>
      <c r="BX118" s="894"/>
      <c r="BY118" s="894"/>
      <c r="BZ118" s="894"/>
      <c r="CA118" s="894" t="s">
        <v>394</v>
      </c>
      <c r="CB118" s="894"/>
      <c r="CC118" s="894"/>
      <c r="CD118" s="894"/>
      <c r="CE118" s="894"/>
      <c r="CF118" s="924" t="s">
        <v>394</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394</v>
      </c>
      <c r="DH118" s="826"/>
      <c r="DI118" s="826"/>
      <c r="DJ118" s="826"/>
      <c r="DK118" s="827"/>
      <c r="DL118" s="828" t="s">
        <v>394</v>
      </c>
      <c r="DM118" s="826"/>
      <c r="DN118" s="826"/>
      <c r="DO118" s="826"/>
      <c r="DP118" s="827"/>
      <c r="DQ118" s="828" t="s">
        <v>394</v>
      </c>
      <c r="DR118" s="826"/>
      <c r="DS118" s="826"/>
      <c r="DT118" s="826"/>
      <c r="DU118" s="827"/>
      <c r="DV118" s="873" t="s">
        <v>394</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394</v>
      </c>
      <c r="AB119" s="944"/>
      <c r="AC119" s="944"/>
      <c r="AD119" s="944"/>
      <c r="AE119" s="945"/>
      <c r="AF119" s="946" t="s">
        <v>394</v>
      </c>
      <c r="AG119" s="944"/>
      <c r="AH119" s="944"/>
      <c r="AI119" s="944"/>
      <c r="AJ119" s="945"/>
      <c r="AK119" s="946" t="s">
        <v>394</v>
      </c>
      <c r="AL119" s="944"/>
      <c r="AM119" s="944"/>
      <c r="AN119" s="944"/>
      <c r="AO119" s="945"/>
      <c r="AP119" s="947" t="s">
        <v>394</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465</v>
      </c>
      <c r="BP119" s="927"/>
      <c r="BQ119" s="931">
        <v>11237463</v>
      </c>
      <c r="BR119" s="894"/>
      <c r="BS119" s="894"/>
      <c r="BT119" s="894"/>
      <c r="BU119" s="894"/>
      <c r="BV119" s="894">
        <v>10762168</v>
      </c>
      <c r="BW119" s="894"/>
      <c r="BX119" s="894"/>
      <c r="BY119" s="894"/>
      <c r="BZ119" s="894"/>
      <c r="CA119" s="894">
        <v>10480227</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394</v>
      </c>
      <c r="DH119" s="809"/>
      <c r="DI119" s="809"/>
      <c r="DJ119" s="809"/>
      <c r="DK119" s="810"/>
      <c r="DL119" s="811" t="s">
        <v>394</v>
      </c>
      <c r="DM119" s="809"/>
      <c r="DN119" s="809"/>
      <c r="DO119" s="809"/>
      <c r="DP119" s="810"/>
      <c r="DQ119" s="811" t="s">
        <v>394</v>
      </c>
      <c r="DR119" s="809"/>
      <c r="DS119" s="809"/>
      <c r="DT119" s="809"/>
      <c r="DU119" s="810"/>
      <c r="DV119" s="897" t="s">
        <v>394</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394</v>
      </c>
      <c r="AB120" s="826"/>
      <c r="AC120" s="826"/>
      <c r="AD120" s="826"/>
      <c r="AE120" s="827"/>
      <c r="AF120" s="828" t="s">
        <v>394</v>
      </c>
      <c r="AG120" s="826"/>
      <c r="AH120" s="826"/>
      <c r="AI120" s="826"/>
      <c r="AJ120" s="827"/>
      <c r="AK120" s="828" t="s">
        <v>394</v>
      </c>
      <c r="AL120" s="826"/>
      <c r="AM120" s="826"/>
      <c r="AN120" s="826"/>
      <c r="AO120" s="827"/>
      <c r="AP120" s="873" t="s">
        <v>394</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4561320</v>
      </c>
      <c r="BR120" s="891"/>
      <c r="BS120" s="891"/>
      <c r="BT120" s="891"/>
      <c r="BU120" s="891"/>
      <c r="BV120" s="891">
        <v>4826921</v>
      </c>
      <c r="BW120" s="891"/>
      <c r="BX120" s="891"/>
      <c r="BY120" s="891"/>
      <c r="BZ120" s="891"/>
      <c r="CA120" s="891">
        <v>5173014</v>
      </c>
      <c r="CB120" s="891"/>
      <c r="CC120" s="891"/>
      <c r="CD120" s="891"/>
      <c r="CE120" s="891"/>
      <c r="CF120" s="915">
        <v>126.6</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t="s">
        <v>394</v>
      </c>
      <c r="DH120" s="891"/>
      <c r="DI120" s="891"/>
      <c r="DJ120" s="891"/>
      <c r="DK120" s="891"/>
      <c r="DL120" s="891">
        <v>4011208</v>
      </c>
      <c r="DM120" s="891"/>
      <c r="DN120" s="891"/>
      <c r="DO120" s="891"/>
      <c r="DP120" s="891"/>
      <c r="DQ120" s="891">
        <v>3526004</v>
      </c>
      <c r="DR120" s="891"/>
      <c r="DS120" s="891"/>
      <c r="DT120" s="891"/>
      <c r="DU120" s="891"/>
      <c r="DV120" s="892">
        <v>86.3</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394</v>
      </c>
      <c r="AB121" s="826"/>
      <c r="AC121" s="826"/>
      <c r="AD121" s="826"/>
      <c r="AE121" s="827"/>
      <c r="AF121" s="828" t="s">
        <v>394</v>
      </c>
      <c r="AG121" s="826"/>
      <c r="AH121" s="826"/>
      <c r="AI121" s="826"/>
      <c r="AJ121" s="827"/>
      <c r="AK121" s="828" t="s">
        <v>394</v>
      </c>
      <c r="AL121" s="826"/>
      <c r="AM121" s="826"/>
      <c r="AN121" s="826"/>
      <c r="AO121" s="827"/>
      <c r="AP121" s="873" t="s">
        <v>394</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t="s">
        <v>394</v>
      </c>
      <c r="BR121" s="863"/>
      <c r="BS121" s="863"/>
      <c r="BT121" s="863"/>
      <c r="BU121" s="863"/>
      <c r="BV121" s="863" t="s">
        <v>394</v>
      </c>
      <c r="BW121" s="863"/>
      <c r="BX121" s="863"/>
      <c r="BY121" s="863"/>
      <c r="BZ121" s="863"/>
      <c r="CA121" s="863" t="s">
        <v>394</v>
      </c>
      <c r="CB121" s="863"/>
      <c r="CC121" s="863"/>
      <c r="CD121" s="863"/>
      <c r="CE121" s="863"/>
      <c r="CF121" s="924" t="s">
        <v>394</v>
      </c>
      <c r="CG121" s="925"/>
      <c r="CH121" s="925"/>
      <c r="CI121" s="925"/>
      <c r="CJ121" s="925"/>
      <c r="CK121" s="918"/>
      <c r="CL121" s="904"/>
      <c r="CM121" s="904"/>
      <c r="CN121" s="904"/>
      <c r="CO121" s="905"/>
      <c r="CP121" s="884" t="s">
        <v>473</v>
      </c>
      <c r="CQ121" s="885"/>
      <c r="CR121" s="885"/>
      <c r="CS121" s="885"/>
      <c r="CT121" s="885"/>
      <c r="CU121" s="885"/>
      <c r="CV121" s="885"/>
      <c r="CW121" s="885"/>
      <c r="CX121" s="885"/>
      <c r="CY121" s="885"/>
      <c r="CZ121" s="885"/>
      <c r="DA121" s="885"/>
      <c r="DB121" s="885"/>
      <c r="DC121" s="885"/>
      <c r="DD121" s="885"/>
      <c r="DE121" s="885"/>
      <c r="DF121" s="886"/>
      <c r="DG121" s="862">
        <v>625</v>
      </c>
      <c r="DH121" s="863"/>
      <c r="DI121" s="863"/>
      <c r="DJ121" s="863"/>
      <c r="DK121" s="863"/>
      <c r="DL121" s="863">
        <v>579</v>
      </c>
      <c r="DM121" s="863"/>
      <c r="DN121" s="863"/>
      <c r="DO121" s="863"/>
      <c r="DP121" s="863"/>
      <c r="DQ121" s="863">
        <v>531</v>
      </c>
      <c r="DR121" s="863"/>
      <c r="DS121" s="863"/>
      <c r="DT121" s="863"/>
      <c r="DU121" s="863"/>
      <c r="DV121" s="840">
        <v>0</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394</v>
      </c>
      <c r="AB122" s="826"/>
      <c r="AC122" s="826"/>
      <c r="AD122" s="826"/>
      <c r="AE122" s="827"/>
      <c r="AF122" s="828" t="s">
        <v>394</v>
      </c>
      <c r="AG122" s="826"/>
      <c r="AH122" s="826"/>
      <c r="AI122" s="826"/>
      <c r="AJ122" s="827"/>
      <c r="AK122" s="828" t="s">
        <v>394</v>
      </c>
      <c r="AL122" s="826"/>
      <c r="AM122" s="826"/>
      <c r="AN122" s="826"/>
      <c r="AO122" s="827"/>
      <c r="AP122" s="873" t="s">
        <v>394</v>
      </c>
      <c r="AQ122" s="874"/>
      <c r="AR122" s="874"/>
      <c r="AS122" s="874"/>
      <c r="AT122" s="875"/>
      <c r="AU122" s="935"/>
      <c r="AV122" s="936"/>
      <c r="AW122" s="936"/>
      <c r="AX122" s="936"/>
      <c r="AY122" s="937"/>
      <c r="AZ122" s="928" t="s">
        <v>474</v>
      </c>
      <c r="BA122" s="929"/>
      <c r="BB122" s="929"/>
      <c r="BC122" s="929"/>
      <c r="BD122" s="929"/>
      <c r="BE122" s="929"/>
      <c r="BF122" s="929"/>
      <c r="BG122" s="929"/>
      <c r="BH122" s="929"/>
      <c r="BI122" s="929"/>
      <c r="BJ122" s="929"/>
      <c r="BK122" s="929"/>
      <c r="BL122" s="929"/>
      <c r="BM122" s="929"/>
      <c r="BN122" s="929"/>
      <c r="BO122" s="929"/>
      <c r="BP122" s="930"/>
      <c r="BQ122" s="931">
        <v>7473949</v>
      </c>
      <c r="BR122" s="894"/>
      <c r="BS122" s="894"/>
      <c r="BT122" s="894"/>
      <c r="BU122" s="894"/>
      <c r="BV122" s="894">
        <v>7321016</v>
      </c>
      <c r="BW122" s="894"/>
      <c r="BX122" s="894"/>
      <c r="BY122" s="894"/>
      <c r="BZ122" s="894"/>
      <c r="CA122" s="894">
        <v>7202024</v>
      </c>
      <c r="CB122" s="894"/>
      <c r="CC122" s="894"/>
      <c r="CD122" s="894"/>
      <c r="CE122" s="894"/>
      <c r="CF122" s="895">
        <v>176.3</v>
      </c>
      <c r="CG122" s="896"/>
      <c r="CH122" s="896"/>
      <c r="CI122" s="896"/>
      <c r="CJ122" s="896"/>
      <c r="CK122" s="918"/>
      <c r="CL122" s="904"/>
      <c r="CM122" s="904"/>
      <c r="CN122" s="904"/>
      <c r="CO122" s="905"/>
      <c r="CP122" s="884" t="s">
        <v>408</v>
      </c>
      <c r="CQ122" s="885"/>
      <c r="CR122" s="885"/>
      <c r="CS122" s="885"/>
      <c r="CT122" s="885"/>
      <c r="CU122" s="885"/>
      <c r="CV122" s="885"/>
      <c r="CW122" s="885"/>
      <c r="CX122" s="885"/>
      <c r="CY122" s="885"/>
      <c r="CZ122" s="885"/>
      <c r="DA122" s="885"/>
      <c r="DB122" s="885"/>
      <c r="DC122" s="885"/>
      <c r="DD122" s="885"/>
      <c r="DE122" s="885"/>
      <c r="DF122" s="886"/>
      <c r="DG122" s="862" t="s">
        <v>129</v>
      </c>
      <c r="DH122" s="863"/>
      <c r="DI122" s="863"/>
      <c r="DJ122" s="863"/>
      <c r="DK122" s="863"/>
      <c r="DL122" s="863" t="s">
        <v>129</v>
      </c>
      <c r="DM122" s="863"/>
      <c r="DN122" s="863"/>
      <c r="DO122" s="863"/>
      <c r="DP122" s="863"/>
      <c r="DQ122" s="863" t="s">
        <v>129</v>
      </c>
      <c r="DR122" s="863"/>
      <c r="DS122" s="863"/>
      <c r="DT122" s="863"/>
      <c r="DU122" s="863"/>
      <c r="DV122" s="840" t="s">
        <v>129</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9044</v>
      </c>
      <c r="AB123" s="826"/>
      <c r="AC123" s="826"/>
      <c r="AD123" s="826"/>
      <c r="AE123" s="827"/>
      <c r="AF123" s="828">
        <v>8908</v>
      </c>
      <c r="AG123" s="826"/>
      <c r="AH123" s="826"/>
      <c r="AI123" s="826"/>
      <c r="AJ123" s="827"/>
      <c r="AK123" s="828">
        <v>8772</v>
      </c>
      <c r="AL123" s="826"/>
      <c r="AM123" s="826"/>
      <c r="AN123" s="826"/>
      <c r="AO123" s="827"/>
      <c r="AP123" s="873">
        <v>0.2</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475</v>
      </c>
      <c r="BP123" s="927"/>
      <c r="BQ123" s="881">
        <v>12035269</v>
      </c>
      <c r="BR123" s="882"/>
      <c r="BS123" s="882"/>
      <c r="BT123" s="882"/>
      <c r="BU123" s="882"/>
      <c r="BV123" s="882">
        <v>12147937</v>
      </c>
      <c r="BW123" s="882"/>
      <c r="BX123" s="882"/>
      <c r="BY123" s="882"/>
      <c r="BZ123" s="882"/>
      <c r="CA123" s="882">
        <v>12375038</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476</v>
      </c>
      <c r="DM123" s="826"/>
      <c r="DN123" s="826"/>
      <c r="DO123" s="826"/>
      <c r="DP123" s="827"/>
      <c r="DQ123" s="828" t="s">
        <v>129</v>
      </c>
      <c r="DR123" s="826"/>
      <c r="DS123" s="826"/>
      <c r="DT123" s="826"/>
      <c r="DU123" s="827"/>
      <c r="DV123" s="873" t="s">
        <v>129</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477</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v>4678554</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129</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476</v>
      </c>
      <c r="DR125" s="891"/>
      <c r="DS125" s="891"/>
      <c r="DT125" s="891"/>
      <c r="DU125" s="891"/>
      <c r="DV125" s="892" t="s">
        <v>129</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482</v>
      </c>
      <c r="AB126" s="826"/>
      <c r="AC126" s="826"/>
      <c r="AD126" s="826"/>
      <c r="AE126" s="827"/>
      <c r="AF126" s="828" t="s">
        <v>129</v>
      </c>
      <c r="AG126" s="826"/>
      <c r="AH126" s="826"/>
      <c r="AI126" s="826"/>
      <c r="AJ126" s="827"/>
      <c r="AK126" s="828" t="s">
        <v>476</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129</v>
      </c>
      <c r="DR126" s="863"/>
      <c r="DS126" s="863"/>
      <c r="DT126" s="863"/>
      <c r="DU126" s="863"/>
      <c r="DV126" s="840" t="s">
        <v>129</v>
      </c>
      <c r="DW126" s="840"/>
      <c r="DX126" s="840"/>
      <c r="DY126" s="840"/>
      <c r="DZ126" s="841"/>
    </row>
    <row r="127" spans="1:130" s="248" customFormat="1" ht="26.25" customHeight="1" x14ac:dyDescent="0.15">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482</v>
      </c>
      <c r="AL127" s="826"/>
      <c r="AM127" s="826"/>
      <c r="AN127" s="826"/>
      <c r="AO127" s="827"/>
      <c r="AP127" s="873" t="s">
        <v>129</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129</v>
      </c>
      <c r="DM127" s="863"/>
      <c r="DN127" s="863"/>
      <c r="DO127" s="863"/>
      <c r="DP127" s="863"/>
      <c r="DQ127" s="863" t="s">
        <v>129</v>
      </c>
      <c r="DR127" s="863"/>
      <c r="DS127" s="863"/>
      <c r="DT127" s="863"/>
      <c r="DU127" s="863"/>
      <c r="DV127" s="840" t="s">
        <v>129</v>
      </c>
      <c r="DW127" s="840"/>
      <c r="DX127" s="840"/>
      <c r="DY127" s="840"/>
      <c r="DZ127" s="841"/>
    </row>
    <row r="128" spans="1:130" s="248" customFormat="1" ht="26.25" customHeight="1" thickBot="1" x14ac:dyDescent="0.2">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t="s">
        <v>477</v>
      </c>
      <c r="AB128" s="847"/>
      <c r="AC128" s="847"/>
      <c r="AD128" s="847"/>
      <c r="AE128" s="848"/>
      <c r="AF128" s="849" t="s">
        <v>129</v>
      </c>
      <c r="AG128" s="847"/>
      <c r="AH128" s="847"/>
      <c r="AI128" s="847"/>
      <c r="AJ128" s="848"/>
      <c r="AK128" s="849" t="s">
        <v>129</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129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t="s">
        <v>129</v>
      </c>
      <c r="DH128" s="837"/>
      <c r="DI128" s="837"/>
      <c r="DJ128" s="837"/>
      <c r="DK128" s="837"/>
      <c r="DL128" s="837" t="s">
        <v>129</v>
      </c>
      <c r="DM128" s="837"/>
      <c r="DN128" s="837"/>
      <c r="DO128" s="837"/>
      <c r="DP128" s="837"/>
      <c r="DQ128" s="837" t="s">
        <v>129</v>
      </c>
      <c r="DR128" s="837"/>
      <c r="DS128" s="837"/>
      <c r="DT128" s="837"/>
      <c r="DU128" s="837"/>
      <c r="DV128" s="838" t="s">
        <v>129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4558970</v>
      </c>
      <c r="AB129" s="826"/>
      <c r="AC129" s="826"/>
      <c r="AD129" s="826"/>
      <c r="AE129" s="827"/>
      <c r="AF129" s="828">
        <v>4592183</v>
      </c>
      <c r="AG129" s="826"/>
      <c r="AH129" s="826"/>
      <c r="AI129" s="826"/>
      <c r="AJ129" s="827"/>
      <c r="AK129" s="828">
        <v>4723203</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129</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653261</v>
      </c>
      <c r="AB130" s="826"/>
      <c r="AC130" s="826"/>
      <c r="AD130" s="826"/>
      <c r="AE130" s="827"/>
      <c r="AF130" s="828">
        <v>652004</v>
      </c>
      <c r="AG130" s="826"/>
      <c r="AH130" s="826"/>
      <c r="AI130" s="826"/>
      <c r="AJ130" s="827"/>
      <c r="AK130" s="828">
        <v>637035</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6.3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3905709</v>
      </c>
      <c r="AB131" s="809"/>
      <c r="AC131" s="809"/>
      <c r="AD131" s="809"/>
      <c r="AE131" s="810"/>
      <c r="AF131" s="811">
        <v>3940179</v>
      </c>
      <c r="AG131" s="809"/>
      <c r="AH131" s="809"/>
      <c r="AI131" s="809"/>
      <c r="AJ131" s="810"/>
      <c r="AK131" s="811">
        <v>4086168</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5.7452052880000002</v>
      </c>
      <c r="AB132" s="789"/>
      <c r="AC132" s="789"/>
      <c r="AD132" s="789"/>
      <c r="AE132" s="790"/>
      <c r="AF132" s="791">
        <v>6.0875660729999996</v>
      </c>
      <c r="AG132" s="789"/>
      <c r="AH132" s="789"/>
      <c r="AI132" s="789"/>
      <c r="AJ132" s="790"/>
      <c r="AK132" s="791">
        <v>7.338440319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7.1</v>
      </c>
      <c r="AB133" s="768"/>
      <c r="AC133" s="768"/>
      <c r="AD133" s="768"/>
      <c r="AE133" s="769"/>
      <c r="AF133" s="767">
        <v>6.8</v>
      </c>
      <c r="AG133" s="768"/>
      <c r="AH133" s="768"/>
      <c r="AI133" s="768"/>
      <c r="AJ133" s="769"/>
      <c r="AK133" s="767">
        <v>6.3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xFJjGAs5yNXbJ0Wj+HUd2gW43BF8XQiaehVEEnbvaO8g/4I4hX7VSIVNs+eHwnnJRdJJnA8gJtvUI15gK3j8w==" saltValue="QoMxhNKlODzpqqtDRUxk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LFDHNED6D2b1MJhto3VIXh/gHN0jjqCd/zmKlNTzCx8pXZsAyvkyyCN8G6WJa8L3PWTl4Le9gWc6co6/WrX8Q==" saltValue="nqCN92YQL/8Goda17cOy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xmleWfgalMX+EQP+ZYiVhcuSOEPF/T7NkzQCbysjnxGETk5yuI85HWewVs6VMcMQ+najejOEO+IBpxnMpxdzA==" saltValue="/9joZwRGPFDz3+5eTI7rY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1325142</v>
      </c>
      <c r="AP9" s="314">
        <v>73079</v>
      </c>
      <c r="AQ9" s="315">
        <v>92289</v>
      </c>
      <c r="AR9" s="316">
        <v>-20.8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206588</v>
      </c>
      <c r="AP10" s="317">
        <v>11393</v>
      </c>
      <c r="AQ10" s="318">
        <v>11808</v>
      </c>
      <c r="AR10" s="319">
        <v>-3.5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t="s">
        <v>515</v>
      </c>
      <c r="AP11" s="317" t="s">
        <v>515</v>
      </c>
      <c r="AQ11" s="318">
        <v>701</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515</v>
      </c>
      <c r="AP12" s="317" t="s">
        <v>515</v>
      </c>
      <c r="AQ12" s="318">
        <v>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t="s">
        <v>515</v>
      </c>
      <c r="AP13" s="317" t="s">
        <v>515</v>
      </c>
      <c r="AQ13" s="318">
        <v>3431</v>
      </c>
      <c r="AR13" s="319" t="s">
        <v>515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v>21262</v>
      </c>
      <c r="AP14" s="317">
        <v>1173</v>
      </c>
      <c r="AQ14" s="318">
        <v>2100</v>
      </c>
      <c r="AR14" s="319">
        <v>-44.1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-81547</v>
      </c>
      <c r="AP15" s="317">
        <v>-4497</v>
      </c>
      <c r="AQ15" s="318">
        <v>-6802</v>
      </c>
      <c r="AR15" s="319">
        <v>-33.9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1471445</v>
      </c>
      <c r="AP16" s="317">
        <v>81147</v>
      </c>
      <c r="AQ16" s="318">
        <v>103540</v>
      </c>
      <c r="AR16" s="319">
        <v>-21.6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7.11</v>
      </c>
      <c r="AP21" s="331">
        <v>9.4700000000000006</v>
      </c>
      <c r="AQ21" s="332">
        <v>-2.36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96.8</v>
      </c>
      <c r="AP22" s="336">
        <v>96.3</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487433</v>
      </c>
      <c r="AP32" s="345">
        <v>26881</v>
      </c>
      <c r="AQ32" s="346">
        <v>55103</v>
      </c>
      <c r="AR32" s="347">
        <v>-51.2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515</v>
      </c>
      <c r="AP34" s="345" t="s">
        <v>515</v>
      </c>
      <c r="AQ34" s="346">
        <v>63</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382737</v>
      </c>
      <c r="AP35" s="345">
        <v>21107</v>
      </c>
      <c r="AQ35" s="346">
        <v>21337</v>
      </c>
      <c r="AR35" s="347">
        <v>-1.1000000000000001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v>57954</v>
      </c>
      <c r="AP36" s="345">
        <v>3196</v>
      </c>
      <c r="AQ36" s="346">
        <v>3097</v>
      </c>
      <c r="AR36" s="347">
        <v>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v>8772</v>
      </c>
      <c r="AP37" s="345">
        <v>484</v>
      </c>
      <c r="AQ37" s="346">
        <v>611</v>
      </c>
      <c r="AR37" s="347">
        <v>-20.8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t="s">
        <v>515</v>
      </c>
      <c r="AP39" s="345" t="s">
        <v>515</v>
      </c>
      <c r="AQ39" s="346">
        <v>-2054</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-637035</v>
      </c>
      <c r="AP40" s="345">
        <v>-35131</v>
      </c>
      <c r="AQ40" s="346">
        <v>-55559</v>
      </c>
      <c r="AR40" s="347">
        <v>-36.799999999999997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299861</v>
      </c>
      <c r="AP41" s="345">
        <v>16537</v>
      </c>
      <c r="AQ41" s="346">
        <v>22600</v>
      </c>
      <c r="AR41" s="347">
        <v>-26.8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2455180</v>
      </c>
      <c r="AN51" s="367">
        <v>131801</v>
      </c>
      <c r="AO51" s="368">
        <v>-8.9</v>
      </c>
      <c r="AP51" s="369">
        <v>115123</v>
      </c>
      <c r="AQ51" s="370">
        <v>48.4</v>
      </c>
      <c r="AR51" s="371">
        <v>-57.3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2283361</v>
      </c>
      <c r="AN52" s="375">
        <v>122577</v>
      </c>
      <c r="AO52" s="376">
        <v>-1.6</v>
      </c>
      <c r="AP52" s="377">
        <v>46026</v>
      </c>
      <c r="AQ52" s="378">
        <v>12.6</v>
      </c>
      <c r="AR52" s="379">
        <v>-14.2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732761</v>
      </c>
      <c r="AN53" s="367">
        <v>39720</v>
      </c>
      <c r="AO53" s="368">
        <v>-69.900000000000006</v>
      </c>
      <c r="AP53" s="369">
        <v>98899</v>
      </c>
      <c r="AQ53" s="370">
        <v>-14.1</v>
      </c>
      <c r="AR53" s="371">
        <v>-55.8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576450</v>
      </c>
      <c r="AN54" s="375">
        <v>31247</v>
      </c>
      <c r="AO54" s="376">
        <v>-74.5</v>
      </c>
      <c r="AP54" s="377">
        <v>43734</v>
      </c>
      <c r="AQ54" s="378">
        <v>-5</v>
      </c>
      <c r="AR54" s="379">
        <v>-69.5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2046718</v>
      </c>
      <c r="AN55" s="367">
        <v>111410</v>
      </c>
      <c r="AO55" s="368">
        <v>180.5</v>
      </c>
      <c r="AP55" s="369">
        <v>96462</v>
      </c>
      <c r="AQ55" s="370">
        <v>-2.5</v>
      </c>
      <c r="AR55" s="371">
        <v>183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1926975</v>
      </c>
      <c r="AN56" s="375">
        <v>104892</v>
      </c>
      <c r="AO56" s="376">
        <v>235.7</v>
      </c>
      <c r="AP56" s="377">
        <v>39886</v>
      </c>
      <c r="AQ56" s="378">
        <v>-8.8000000000000007</v>
      </c>
      <c r="AR56" s="379">
        <v>244.5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2535398</v>
      </c>
      <c r="AN57" s="367">
        <v>138184</v>
      </c>
      <c r="AO57" s="368">
        <v>24</v>
      </c>
      <c r="AP57" s="369">
        <v>83103</v>
      </c>
      <c r="AQ57" s="370">
        <v>-13.8</v>
      </c>
      <c r="AR57" s="371">
        <v>37.799999999999997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2477342</v>
      </c>
      <c r="AN58" s="375">
        <v>135020</v>
      </c>
      <c r="AO58" s="376">
        <v>28.7</v>
      </c>
      <c r="AP58" s="377">
        <v>41378</v>
      </c>
      <c r="AQ58" s="378">
        <v>3.7</v>
      </c>
      <c r="AR58" s="379">
        <v>25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4626048</v>
      </c>
      <c r="AN59" s="367">
        <v>255118</v>
      </c>
      <c r="AO59" s="368">
        <v>84.6</v>
      </c>
      <c r="AP59" s="369">
        <v>84459</v>
      </c>
      <c r="AQ59" s="370">
        <v>1.6</v>
      </c>
      <c r="AR59" s="371">
        <v>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4352799</v>
      </c>
      <c r="AN60" s="375">
        <v>240048</v>
      </c>
      <c r="AO60" s="376">
        <v>77.8</v>
      </c>
      <c r="AP60" s="377">
        <v>47314</v>
      </c>
      <c r="AQ60" s="378">
        <v>14.3</v>
      </c>
      <c r="AR60" s="379">
        <v>63.5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2479221</v>
      </c>
      <c r="AN61" s="382">
        <v>135247</v>
      </c>
      <c r="AO61" s="383">
        <v>42.1</v>
      </c>
      <c r="AP61" s="384">
        <v>95609</v>
      </c>
      <c r="AQ61" s="385">
        <v>3.9</v>
      </c>
      <c r="AR61" s="371">
        <v>38.200000000000003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2323385</v>
      </c>
      <c r="AN62" s="375">
        <v>126757</v>
      </c>
      <c r="AO62" s="376">
        <v>53.2</v>
      </c>
      <c r="AP62" s="377">
        <v>43668</v>
      </c>
      <c r="AQ62" s="378">
        <v>3.4</v>
      </c>
      <c r="AR62" s="379">
        <v>49.8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lJjuBPlu7dBbO6A00ZMES8LFnyO5ZZo7YpPko5C0mQCGiDnIAZ0qrHQLvVkR0lv082N9Vy2kGXX4Q1BD2XY7g==" saltValue="UdGih4azKy+GQDw7P/NHu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QKPnlGTKSptWopJ3GUhYg3+TypiYonen0l3Ly2vgi9BqTjURKtHDsWAGHhIHszzIARZgrKvj/AYdYbbFsb0DGw==" saltValue="fjZ4HvL9CaRcso0g87n88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VhKTi1+3c/+/BvOyCKsWtP/n7suI/Y0ILnDjkjSmUK9BmjffD9aD87lA4jS2f+Fztmo5pNG+XPn1ejLawW0+Yg==" saltValue="MfcylELAcVaJNmtojKSL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37.89</v>
      </c>
      <c r="G47" s="12">
        <v>37.71</v>
      </c>
      <c r="H47" s="12">
        <v>37.549999999999997</v>
      </c>
      <c r="I47" s="12">
        <v>37.39</v>
      </c>
      <c r="J47" s="13">
        <v>37.44</v>
      </c>
    </row>
    <row r="48" spans="2:10" ht="57.75" customHeight="1" x14ac:dyDescent="0.15">
      <c r="B48" s="14"/>
      <c r="C48" s="1202" t="s">
        <v>4</v>
      </c>
      <c r="D48" s="1202"/>
      <c r="E48" s="1203"/>
      <c r="F48" s="15">
        <v>3.36</v>
      </c>
      <c r="G48" s="16">
        <v>3.3</v>
      </c>
      <c r="H48" s="16">
        <v>3.95</v>
      </c>
      <c r="I48" s="16">
        <v>4.3499999999999996</v>
      </c>
      <c r="J48" s="17">
        <v>5.7</v>
      </c>
    </row>
    <row r="49" spans="2:10" ht="57.75" customHeight="1" thickBot="1" x14ac:dyDescent="0.2">
      <c r="B49" s="18"/>
      <c r="C49" s="1204" t="s">
        <v>5</v>
      </c>
      <c r="D49" s="1204"/>
      <c r="E49" s="1205"/>
      <c r="F49" s="19">
        <v>0.28999999999999998</v>
      </c>
      <c r="G49" s="20" t="s">
        <v>562</v>
      </c>
      <c r="H49" s="20">
        <v>0.68</v>
      </c>
      <c r="I49" s="20">
        <v>0.55000000000000004</v>
      </c>
      <c r="J49" s="21">
        <v>2.5499999999999998</v>
      </c>
    </row>
    <row r="50" spans="2:10" ht="13.5" customHeight="1" x14ac:dyDescent="0.15"/>
  </sheetData>
  <sheetProtection algorithmName="SHA-512" hashValue="1agim/0jpngTQdCjhXT5wGptdEBGSP9rHr02UzrfL9ipE9foHXcjuZeEOlt2fT0rT4AquVGOBptbITGx/0pR0A==" saltValue="YsnuV0Kspk7X7rBhy2SX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2022-03-11T00:03:28Z</cp:lastPrinted>
  <dcterms:created xsi:type="dcterms:W3CDTF">2022-02-02T05:20:31Z</dcterms:created>
  <dcterms:modified xsi:type="dcterms:W3CDTF">2022-03-11T00:04:32Z</dcterms:modified>
  <cp:category/>
</cp:coreProperties>
</file>