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.9\r7課別フォルダ\01.総務課\04行政管財係\管財係\★契約案件\御総行委\7-19　御嵩町役場ほか１２施設において使用する電気需給契約\03.公告\"/>
    </mc:Choice>
  </mc:AlternateContent>
  <xr:revisionPtr revIDLastSave="0" documentId="13_ncr:1_{CEC943D5-74AA-4D86-8CCD-4817346D8964}" xr6:coauthVersionLast="36" xr6:coauthVersionMax="47" xr10:uidLastSave="{00000000-0000-0000-0000-000000000000}"/>
  <bookViews>
    <workbookView xWindow="-120" yWindow="-120" windowWidth="14520" windowHeight="5993" xr2:uid="{00000000-000D-0000-FFFF-FFFF00000000}"/>
  </bookViews>
  <sheets>
    <sheet name="設計総括書" sheetId="23" r:id="rId1"/>
    <sheet name="設計明細書" sheetId="24" r:id="rId2"/>
  </sheets>
  <definedNames>
    <definedName name="_xlnm.Print_Area" localSheetId="0">設計総括書!$A$1:$F$18</definedName>
    <definedName name="_xlnm.Print_Area" localSheetId="1">設計明細書!$A$1:$N$535</definedName>
    <definedName name="_xlnm.Print_Titles" localSheetId="0">設計総括書!#REF!</definedName>
  </definedNames>
  <calcPr calcId="191029"/>
</workbook>
</file>

<file path=xl/calcChain.xml><?xml version="1.0" encoding="utf-8"?>
<calcChain xmlns="http://schemas.openxmlformats.org/spreadsheetml/2006/main">
  <c r="E3" i="23" l="1"/>
  <c r="E15" i="23" l="1"/>
  <c r="E14" i="23"/>
  <c r="E13" i="23"/>
  <c r="E12" i="23"/>
  <c r="E11" i="23"/>
  <c r="E10" i="23"/>
  <c r="E9" i="23"/>
  <c r="E8" i="23"/>
  <c r="E7" i="23"/>
  <c r="E6" i="23"/>
  <c r="E4" i="23"/>
  <c r="C505" i="24"/>
  <c r="F505" i="24" s="1"/>
  <c r="J529" i="24"/>
  <c r="G529" i="24"/>
  <c r="L528" i="24"/>
  <c r="M528" i="24" s="1"/>
  <c r="L527" i="24"/>
  <c r="M527" i="24" s="1"/>
  <c r="I526" i="24"/>
  <c r="M526" i="24" s="1"/>
  <c r="I525" i="24"/>
  <c r="M525" i="24" s="1"/>
  <c r="I524" i="24"/>
  <c r="M524" i="24" s="1"/>
  <c r="I523" i="24"/>
  <c r="M523" i="24" s="1"/>
  <c r="I522" i="24"/>
  <c r="M522" i="24" s="1"/>
  <c r="I521" i="24"/>
  <c r="M521" i="24" s="1"/>
  <c r="I520" i="24"/>
  <c r="M520" i="24" s="1"/>
  <c r="I519" i="24"/>
  <c r="M519" i="24" s="1"/>
  <c r="I518" i="24"/>
  <c r="M518" i="24" s="1"/>
  <c r="L517" i="24"/>
  <c r="M517" i="24" s="1"/>
  <c r="L516" i="24"/>
  <c r="M516" i="24" s="1"/>
  <c r="L515" i="24"/>
  <c r="M515" i="24" s="1"/>
  <c r="M514" i="24"/>
  <c r="I514" i="24"/>
  <c r="I513" i="24"/>
  <c r="M513" i="24" s="1"/>
  <c r="M512" i="24"/>
  <c r="I512" i="24"/>
  <c r="I511" i="24"/>
  <c r="M511" i="24" s="1"/>
  <c r="I510" i="24"/>
  <c r="M510" i="24" s="1"/>
  <c r="I509" i="24"/>
  <c r="M509" i="24" s="1"/>
  <c r="I508" i="24"/>
  <c r="M508" i="24" s="1"/>
  <c r="I507" i="24"/>
  <c r="M507" i="24" s="1"/>
  <c r="I506" i="24"/>
  <c r="M506" i="24" s="1"/>
  <c r="L505" i="24"/>
  <c r="M505" i="24" s="1"/>
  <c r="C464" i="24"/>
  <c r="F464" i="24" s="1"/>
  <c r="J488" i="24"/>
  <c r="G488" i="24"/>
  <c r="L487" i="24"/>
  <c r="M487" i="24" s="1"/>
  <c r="L486" i="24"/>
  <c r="M486" i="24" s="1"/>
  <c r="I485" i="24"/>
  <c r="M485" i="24" s="1"/>
  <c r="I484" i="24"/>
  <c r="M484" i="24" s="1"/>
  <c r="I483" i="24"/>
  <c r="M483" i="24" s="1"/>
  <c r="I482" i="24"/>
  <c r="M482" i="24" s="1"/>
  <c r="I481" i="24"/>
  <c r="M481" i="24" s="1"/>
  <c r="I480" i="24"/>
  <c r="M480" i="24" s="1"/>
  <c r="I479" i="24"/>
  <c r="M479" i="24" s="1"/>
  <c r="I478" i="24"/>
  <c r="M478" i="24" s="1"/>
  <c r="I477" i="24"/>
  <c r="M477" i="24" s="1"/>
  <c r="L476" i="24"/>
  <c r="M476" i="24" s="1"/>
  <c r="L475" i="24"/>
  <c r="M475" i="24" s="1"/>
  <c r="L474" i="24"/>
  <c r="M474" i="24" s="1"/>
  <c r="I473" i="24"/>
  <c r="M473" i="24" s="1"/>
  <c r="I472" i="24"/>
  <c r="M472" i="24" s="1"/>
  <c r="I471" i="24"/>
  <c r="M471" i="24" s="1"/>
  <c r="I470" i="24"/>
  <c r="M470" i="24" s="1"/>
  <c r="I469" i="24"/>
  <c r="M469" i="24" s="1"/>
  <c r="I468" i="24"/>
  <c r="M468" i="24" s="1"/>
  <c r="I467" i="24"/>
  <c r="M467" i="24" s="1"/>
  <c r="I466" i="24"/>
  <c r="M466" i="24" s="1"/>
  <c r="I465" i="24"/>
  <c r="M465" i="24" s="1"/>
  <c r="L464" i="24"/>
  <c r="M464" i="24" s="1"/>
  <c r="C423" i="24"/>
  <c r="F423" i="24" s="1"/>
  <c r="J447" i="24"/>
  <c r="G447" i="24"/>
  <c r="L446" i="24"/>
  <c r="M446" i="24" s="1"/>
  <c r="L445" i="24"/>
  <c r="M445" i="24" s="1"/>
  <c r="I444" i="24"/>
  <c r="M444" i="24" s="1"/>
  <c r="I443" i="24"/>
  <c r="M443" i="24" s="1"/>
  <c r="I442" i="24"/>
  <c r="M442" i="24" s="1"/>
  <c r="I441" i="24"/>
  <c r="M441" i="24" s="1"/>
  <c r="I440" i="24"/>
  <c r="M440" i="24" s="1"/>
  <c r="I439" i="24"/>
  <c r="M439" i="24" s="1"/>
  <c r="I438" i="24"/>
  <c r="M438" i="24" s="1"/>
  <c r="I437" i="24"/>
  <c r="M437" i="24" s="1"/>
  <c r="I436" i="24"/>
  <c r="M436" i="24" s="1"/>
  <c r="L435" i="24"/>
  <c r="M435" i="24" s="1"/>
  <c r="L434" i="24"/>
  <c r="M434" i="24" s="1"/>
  <c r="L433" i="24"/>
  <c r="M433" i="24" s="1"/>
  <c r="I432" i="24"/>
  <c r="M432" i="24" s="1"/>
  <c r="I431" i="24"/>
  <c r="M431" i="24" s="1"/>
  <c r="I430" i="24"/>
  <c r="M430" i="24" s="1"/>
  <c r="I429" i="24"/>
  <c r="M429" i="24" s="1"/>
  <c r="I428" i="24"/>
  <c r="M428" i="24" s="1"/>
  <c r="I427" i="24"/>
  <c r="M427" i="24" s="1"/>
  <c r="I426" i="24"/>
  <c r="M426" i="24" s="1"/>
  <c r="I425" i="24"/>
  <c r="M425" i="24" s="1"/>
  <c r="I424" i="24"/>
  <c r="M424" i="24" s="1"/>
  <c r="L423" i="24"/>
  <c r="M423" i="24" s="1"/>
  <c r="C382" i="24"/>
  <c r="F382" i="24" s="1"/>
  <c r="J406" i="24"/>
  <c r="G406" i="24"/>
  <c r="L405" i="24"/>
  <c r="M405" i="24" s="1"/>
  <c r="L404" i="24"/>
  <c r="M404" i="24" s="1"/>
  <c r="I403" i="24"/>
  <c r="M403" i="24" s="1"/>
  <c r="I402" i="24"/>
  <c r="M402" i="24" s="1"/>
  <c r="I401" i="24"/>
  <c r="M401" i="24" s="1"/>
  <c r="I400" i="24"/>
  <c r="M400" i="24" s="1"/>
  <c r="I399" i="24"/>
  <c r="M399" i="24" s="1"/>
  <c r="I398" i="24"/>
  <c r="M398" i="24" s="1"/>
  <c r="I397" i="24"/>
  <c r="M397" i="24" s="1"/>
  <c r="I396" i="24"/>
  <c r="M396" i="24" s="1"/>
  <c r="I395" i="24"/>
  <c r="M395" i="24" s="1"/>
  <c r="L394" i="24"/>
  <c r="M394" i="24" s="1"/>
  <c r="L393" i="24"/>
  <c r="M393" i="24" s="1"/>
  <c r="L392" i="24"/>
  <c r="M392" i="24" s="1"/>
  <c r="I391" i="24"/>
  <c r="M391" i="24" s="1"/>
  <c r="I390" i="24"/>
  <c r="M390" i="24" s="1"/>
  <c r="I389" i="24"/>
  <c r="M389" i="24" s="1"/>
  <c r="I388" i="24"/>
  <c r="M388" i="24" s="1"/>
  <c r="I387" i="24"/>
  <c r="M387" i="24" s="1"/>
  <c r="I386" i="24"/>
  <c r="M386" i="24" s="1"/>
  <c r="I385" i="24"/>
  <c r="M385" i="24" s="1"/>
  <c r="I384" i="24"/>
  <c r="M384" i="24" s="1"/>
  <c r="I383" i="24"/>
  <c r="M383" i="24" s="1"/>
  <c r="L382" i="24"/>
  <c r="M382" i="24" s="1"/>
  <c r="J365" i="24"/>
  <c r="C341" i="24"/>
  <c r="F341" i="24" s="1"/>
  <c r="G365" i="24"/>
  <c r="L364" i="24"/>
  <c r="M364" i="24" s="1"/>
  <c r="L363" i="24"/>
  <c r="M363" i="24" s="1"/>
  <c r="I362" i="24"/>
  <c r="M362" i="24" s="1"/>
  <c r="I361" i="24"/>
  <c r="M361" i="24" s="1"/>
  <c r="I360" i="24"/>
  <c r="M360" i="24" s="1"/>
  <c r="I359" i="24"/>
  <c r="M359" i="24" s="1"/>
  <c r="I358" i="24"/>
  <c r="M358" i="24" s="1"/>
  <c r="I357" i="24"/>
  <c r="M357" i="24" s="1"/>
  <c r="I356" i="24"/>
  <c r="M356" i="24" s="1"/>
  <c r="I355" i="24"/>
  <c r="M355" i="24" s="1"/>
  <c r="I354" i="24"/>
  <c r="M354" i="24" s="1"/>
  <c r="L353" i="24"/>
  <c r="M353" i="24" s="1"/>
  <c r="L352" i="24"/>
  <c r="M352" i="24" s="1"/>
  <c r="L351" i="24"/>
  <c r="M351" i="24" s="1"/>
  <c r="I350" i="24"/>
  <c r="M350" i="24" s="1"/>
  <c r="I349" i="24"/>
  <c r="M349" i="24" s="1"/>
  <c r="I348" i="24"/>
  <c r="M348" i="24" s="1"/>
  <c r="I347" i="24"/>
  <c r="M347" i="24" s="1"/>
  <c r="I346" i="24"/>
  <c r="M346" i="24" s="1"/>
  <c r="I345" i="24"/>
  <c r="M345" i="24" s="1"/>
  <c r="I344" i="24"/>
  <c r="M344" i="24" s="1"/>
  <c r="I343" i="24"/>
  <c r="M343" i="24" s="1"/>
  <c r="I342" i="24"/>
  <c r="M342" i="24" s="1"/>
  <c r="L341" i="24"/>
  <c r="M341" i="24" s="1"/>
  <c r="C300" i="24"/>
  <c r="F300" i="24" s="1"/>
  <c r="J324" i="24"/>
  <c r="G324" i="24"/>
  <c r="L323" i="24"/>
  <c r="M323" i="24" s="1"/>
  <c r="L322" i="24"/>
  <c r="M322" i="24" s="1"/>
  <c r="I321" i="24"/>
  <c r="M321" i="24" s="1"/>
  <c r="I320" i="24"/>
  <c r="M320" i="24" s="1"/>
  <c r="I319" i="24"/>
  <c r="M319" i="24" s="1"/>
  <c r="I318" i="24"/>
  <c r="M318" i="24" s="1"/>
  <c r="I317" i="24"/>
  <c r="M317" i="24" s="1"/>
  <c r="I316" i="24"/>
  <c r="M316" i="24" s="1"/>
  <c r="I315" i="24"/>
  <c r="M315" i="24" s="1"/>
  <c r="I314" i="24"/>
  <c r="M314" i="24" s="1"/>
  <c r="I313" i="24"/>
  <c r="M313" i="24" s="1"/>
  <c r="L312" i="24"/>
  <c r="M312" i="24" s="1"/>
  <c r="L311" i="24"/>
  <c r="M311" i="24" s="1"/>
  <c r="L310" i="24"/>
  <c r="M310" i="24" s="1"/>
  <c r="I309" i="24"/>
  <c r="M309" i="24" s="1"/>
  <c r="I308" i="24"/>
  <c r="M308" i="24" s="1"/>
  <c r="I307" i="24"/>
  <c r="M307" i="24" s="1"/>
  <c r="I306" i="24"/>
  <c r="M306" i="24" s="1"/>
  <c r="I305" i="24"/>
  <c r="M305" i="24" s="1"/>
  <c r="I304" i="24"/>
  <c r="M304" i="24" s="1"/>
  <c r="I303" i="24"/>
  <c r="M303" i="24" s="1"/>
  <c r="I302" i="24"/>
  <c r="M302" i="24" s="1"/>
  <c r="I301" i="24"/>
  <c r="M301" i="24" s="1"/>
  <c r="L300" i="24"/>
  <c r="M300" i="24" s="1"/>
  <c r="N505" i="24" l="1"/>
  <c r="C506" i="24"/>
  <c r="C465" i="24"/>
  <c r="F465" i="24" s="1"/>
  <c r="N465" i="24" s="1"/>
  <c r="N464" i="24"/>
  <c r="N423" i="24"/>
  <c r="C424" i="24"/>
  <c r="N382" i="24"/>
  <c r="C383" i="24"/>
  <c r="N341" i="24"/>
  <c r="C342" i="24"/>
  <c r="C301" i="24"/>
  <c r="F301" i="24" s="1"/>
  <c r="N301" i="24" s="1"/>
  <c r="N300" i="24"/>
  <c r="C259" i="24"/>
  <c r="F259" i="24" s="1"/>
  <c r="J283" i="24"/>
  <c r="G283" i="24"/>
  <c r="L282" i="24"/>
  <c r="M282" i="24" s="1"/>
  <c r="L281" i="24"/>
  <c r="M281" i="24" s="1"/>
  <c r="I280" i="24"/>
  <c r="M280" i="24" s="1"/>
  <c r="I279" i="24"/>
  <c r="M279" i="24" s="1"/>
  <c r="I278" i="24"/>
  <c r="M278" i="24" s="1"/>
  <c r="I277" i="24"/>
  <c r="M277" i="24" s="1"/>
  <c r="I276" i="24"/>
  <c r="M276" i="24" s="1"/>
  <c r="I275" i="24"/>
  <c r="M275" i="24" s="1"/>
  <c r="I274" i="24"/>
  <c r="M274" i="24" s="1"/>
  <c r="I273" i="24"/>
  <c r="M273" i="24" s="1"/>
  <c r="I272" i="24"/>
  <c r="M272" i="24" s="1"/>
  <c r="L271" i="24"/>
  <c r="M271" i="24" s="1"/>
  <c r="L270" i="24"/>
  <c r="M270" i="24" s="1"/>
  <c r="L269" i="24"/>
  <c r="M269" i="24" s="1"/>
  <c r="I268" i="24"/>
  <c r="M268" i="24" s="1"/>
  <c r="I267" i="24"/>
  <c r="M267" i="24" s="1"/>
  <c r="I266" i="24"/>
  <c r="M266" i="24" s="1"/>
  <c r="I265" i="24"/>
  <c r="M265" i="24" s="1"/>
  <c r="I264" i="24"/>
  <c r="M264" i="24" s="1"/>
  <c r="I263" i="24"/>
  <c r="M263" i="24" s="1"/>
  <c r="I262" i="24"/>
  <c r="M262" i="24" s="1"/>
  <c r="I261" i="24"/>
  <c r="M261" i="24" s="1"/>
  <c r="I260" i="24"/>
  <c r="M260" i="24" s="1"/>
  <c r="L259" i="24"/>
  <c r="M259" i="24" s="1"/>
  <c r="C218" i="24"/>
  <c r="F218" i="24" s="1"/>
  <c r="J242" i="24"/>
  <c r="G242" i="24"/>
  <c r="L241" i="24"/>
  <c r="M241" i="24" s="1"/>
  <c r="L240" i="24"/>
  <c r="M240" i="24" s="1"/>
  <c r="I239" i="24"/>
  <c r="M239" i="24" s="1"/>
  <c r="I238" i="24"/>
  <c r="M238" i="24" s="1"/>
  <c r="I237" i="24"/>
  <c r="M237" i="24" s="1"/>
  <c r="I236" i="24"/>
  <c r="M236" i="24" s="1"/>
  <c r="I235" i="24"/>
  <c r="M235" i="24" s="1"/>
  <c r="I234" i="24"/>
  <c r="M234" i="24" s="1"/>
  <c r="I233" i="24"/>
  <c r="M233" i="24" s="1"/>
  <c r="I232" i="24"/>
  <c r="M232" i="24" s="1"/>
  <c r="I231" i="24"/>
  <c r="M231" i="24" s="1"/>
  <c r="L230" i="24"/>
  <c r="M230" i="24" s="1"/>
  <c r="L229" i="24"/>
  <c r="M229" i="24" s="1"/>
  <c r="L228" i="24"/>
  <c r="M228" i="24" s="1"/>
  <c r="I227" i="24"/>
  <c r="M227" i="24" s="1"/>
  <c r="I226" i="24"/>
  <c r="M226" i="24" s="1"/>
  <c r="I225" i="24"/>
  <c r="M225" i="24" s="1"/>
  <c r="I224" i="24"/>
  <c r="M224" i="24" s="1"/>
  <c r="I223" i="24"/>
  <c r="M223" i="24" s="1"/>
  <c r="I222" i="24"/>
  <c r="M222" i="24" s="1"/>
  <c r="I221" i="24"/>
  <c r="M221" i="24" s="1"/>
  <c r="I220" i="24"/>
  <c r="M220" i="24" s="1"/>
  <c r="I219" i="24"/>
  <c r="M219" i="24" s="1"/>
  <c r="L218" i="24"/>
  <c r="M218" i="24" s="1"/>
  <c r="C177" i="24"/>
  <c r="C178" i="24" s="1"/>
  <c r="J201" i="24"/>
  <c r="G201" i="24"/>
  <c r="L200" i="24"/>
  <c r="M200" i="24" s="1"/>
  <c r="L199" i="24"/>
  <c r="M199" i="24" s="1"/>
  <c r="I198" i="24"/>
  <c r="M198" i="24" s="1"/>
  <c r="I197" i="24"/>
  <c r="M197" i="24" s="1"/>
  <c r="I196" i="24"/>
  <c r="M196" i="24" s="1"/>
  <c r="I195" i="24"/>
  <c r="M195" i="24" s="1"/>
  <c r="I194" i="24"/>
  <c r="M194" i="24" s="1"/>
  <c r="I193" i="24"/>
  <c r="M193" i="24" s="1"/>
  <c r="I192" i="24"/>
  <c r="M192" i="24" s="1"/>
  <c r="I191" i="24"/>
  <c r="M191" i="24" s="1"/>
  <c r="I190" i="24"/>
  <c r="M190" i="24" s="1"/>
  <c r="L189" i="24"/>
  <c r="M189" i="24" s="1"/>
  <c r="L188" i="24"/>
  <c r="M188" i="24" s="1"/>
  <c r="L187" i="24"/>
  <c r="M187" i="24" s="1"/>
  <c r="I186" i="24"/>
  <c r="M186" i="24" s="1"/>
  <c r="I185" i="24"/>
  <c r="M185" i="24" s="1"/>
  <c r="I184" i="24"/>
  <c r="M184" i="24" s="1"/>
  <c r="I183" i="24"/>
  <c r="M183" i="24" s="1"/>
  <c r="I182" i="24"/>
  <c r="M182" i="24" s="1"/>
  <c r="I181" i="24"/>
  <c r="M181" i="24" s="1"/>
  <c r="I180" i="24"/>
  <c r="M180" i="24" s="1"/>
  <c r="I179" i="24"/>
  <c r="M179" i="24" s="1"/>
  <c r="I178" i="24"/>
  <c r="M178" i="24" s="1"/>
  <c r="L177" i="24"/>
  <c r="M177" i="24" s="1"/>
  <c r="C466" i="24" l="1"/>
  <c r="F466" i="24" s="1"/>
  <c r="N466" i="24" s="1"/>
  <c r="F506" i="24"/>
  <c r="N506" i="24" s="1"/>
  <c r="C507" i="24"/>
  <c r="C467" i="24"/>
  <c r="F424" i="24"/>
  <c r="N424" i="24" s="1"/>
  <c r="C425" i="24"/>
  <c r="F383" i="24"/>
  <c r="N383" i="24" s="1"/>
  <c r="C384" i="24"/>
  <c r="C302" i="24"/>
  <c r="F302" i="24" s="1"/>
  <c r="N302" i="24" s="1"/>
  <c r="F342" i="24"/>
  <c r="N342" i="24" s="1"/>
  <c r="C343" i="24"/>
  <c r="N259" i="24"/>
  <c r="C260" i="24"/>
  <c r="N218" i="24"/>
  <c r="C219" i="24"/>
  <c r="F177" i="24"/>
  <c r="N177" i="24" s="1"/>
  <c r="F178" i="24"/>
  <c r="N178" i="24" s="1"/>
  <c r="C179" i="24"/>
  <c r="F507" i="24" l="1"/>
  <c r="N507" i="24" s="1"/>
  <c r="C508" i="24"/>
  <c r="F467" i="24"/>
  <c r="N467" i="24" s="1"/>
  <c r="C468" i="24"/>
  <c r="F425" i="24"/>
  <c r="N425" i="24" s="1"/>
  <c r="C426" i="24"/>
  <c r="F384" i="24"/>
  <c r="N384" i="24" s="1"/>
  <c r="C385" i="24"/>
  <c r="C303" i="24"/>
  <c r="C304" i="24" s="1"/>
  <c r="F343" i="24"/>
  <c r="N343" i="24" s="1"/>
  <c r="C344" i="24"/>
  <c r="F260" i="24"/>
  <c r="N260" i="24" s="1"/>
  <c r="C261" i="24"/>
  <c r="F219" i="24"/>
  <c r="N219" i="24" s="1"/>
  <c r="C220" i="24"/>
  <c r="F179" i="24"/>
  <c r="N179" i="24" s="1"/>
  <c r="C180" i="24"/>
  <c r="F508" i="24" l="1"/>
  <c r="N508" i="24" s="1"/>
  <c r="C509" i="24"/>
  <c r="F468" i="24"/>
  <c r="N468" i="24" s="1"/>
  <c r="C469" i="24"/>
  <c r="F303" i="24"/>
  <c r="N303" i="24" s="1"/>
  <c r="F426" i="24"/>
  <c r="N426" i="24" s="1"/>
  <c r="C427" i="24"/>
  <c r="F385" i="24"/>
  <c r="N385" i="24" s="1"/>
  <c r="C386" i="24"/>
  <c r="F344" i="24"/>
  <c r="N344" i="24" s="1"/>
  <c r="C345" i="24"/>
  <c r="F304" i="24"/>
  <c r="N304" i="24" s="1"/>
  <c r="C305" i="24"/>
  <c r="C262" i="24"/>
  <c r="F261" i="24"/>
  <c r="N261" i="24" s="1"/>
  <c r="F220" i="24"/>
  <c r="N220" i="24" s="1"/>
  <c r="C221" i="24"/>
  <c r="F180" i="24"/>
  <c r="N180" i="24" s="1"/>
  <c r="C181" i="24"/>
  <c r="F509" i="24" l="1"/>
  <c r="N509" i="24" s="1"/>
  <c r="C510" i="24"/>
  <c r="F469" i="24"/>
  <c r="N469" i="24" s="1"/>
  <c r="C470" i="24"/>
  <c r="F427" i="24"/>
  <c r="N427" i="24" s="1"/>
  <c r="C428" i="24"/>
  <c r="F386" i="24"/>
  <c r="N386" i="24" s="1"/>
  <c r="C387" i="24"/>
  <c r="F345" i="24"/>
  <c r="N345" i="24" s="1"/>
  <c r="C346" i="24"/>
  <c r="F305" i="24"/>
  <c r="N305" i="24" s="1"/>
  <c r="C306" i="24"/>
  <c r="F262" i="24"/>
  <c r="N262" i="24" s="1"/>
  <c r="C263" i="24"/>
  <c r="F221" i="24"/>
  <c r="N221" i="24" s="1"/>
  <c r="C222" i="24"/>
  <c r="F181" i="24"/>
  <c r="N181" i="24" s="1"/>
  <c r="C182" i="24"/>
  <c r="F510" i="24" l="1"/>
  <c r="N510" i="24" s="1"/>
  <c r="C511" i="24"/>
  <c r="F470" i="24"/>
  <c r="N470" i="24" s="1"/>
  <c r="C471" i="24"/>
  <c r="F428" i="24"/>
  <c r="N428" i="24" s="1"/>
  <c r="C429" i="24"/>
  <c r="F387" i="24"/>
  <c r="N387" i="24" s="1"/>
  <c r="C388" i="24"/>
  <c r="C347" i="24"/>
  <c r="F346" i="24"/>
  <c r="N346" i="24" s="1"/>
  <c r="F306" i="24"/>
  <c r="N306" i="24" s="1"/>
  <c r="C307" i="24"/>
  <c r="C264" i="24"/>
  <c r="F263" i="24"/>
  <c r="N263" i="24" s="1"/>
  <c r="F222" i="24"/>
  <c r="N222" i="24" s="1"/>
  <c r="C223" i="24"/>
  <c r="F182" i="24"/>
  <c r="N182" i="24" s="1"/>
  <c r="C183" i="24"/>
  <c r="F511" i="24" l="1"/>
  <c r="N511" i="24" s="1"/>
  <c r="C512" i="24"/>
  <c r="F471" i="24"/>
  <c r="N471" i="24" s="1"/>
  <c r="C472" i="24"/>
  <c r="F429" i="24"/>
  <c r="N429" i="24" s="1"/>
  <c r="C430" i="24"/>
  <c r="F388" i="24"/>
  <c r="N388" i="24" s="1"/>
  <c r="C389" i="24"/>
  <c r="F347" i="24"/>
  <c r="N347" i="24" s="1"/>
  <c r="C348" i="24"/>
  <c r="F307" i="24"/>
  <c r="N307" i="24" s="1"/>
  <c r="C308" i="24"/>
  <c r="F264" i="24"/>
  <c r="N264" i="24" s="1"/>
  <c r="C265" i="24"/>
  <c r="F223" i="24"/>
  <c r="N223" i="24" s="1"/>
  <c r="C224" i="24"/>
  <c r="F183" i="24"/>
  <c r="N183" i="24" s="1"/>
  <c r="C184" i="24"/>
  <c r="F512" i="24" l="1"/>
  <c r="N512" i="24" s="1"/>
  <c r="C513" i="24"/>
  <c r="F472" i="24"/>
  <c r="N472" i="24" s="1"/>
  <c r="C473" i="24"/>
  <c r="F430" i="24"/>
  <c r="N430" i="24" s="1"/>
  <c r="C431" i="24"/>
  <c r="F389" i="24"/>
  <c r="N389" i="24" s="1"/>
  <c r="C390" i="24"/>
  <c r="F348" i="24"/>
  <c r="N348" i="24" s="1"/>
  <c r="C349" i="24"/>
  <c r="F308" i="24"/>
  <c r="N308" i="24" s="1"/>
  <c r="C309" i="24"/>
  <c r="F265" i="24"/>
  <c r="N265" i="24" s="1"/>
  <c r="C266" i="24"/>
  <c r="F224" i="24"/>
  <c r="N224" i="24" s="1"/>
  <c r="C225" i="24"/>
  <c r="F184" i="24"/>
  <c r="N184" i="24" s="1"/>
  <c r="C185" i="24"/>
  <c r="C136" i="24"/>
  <c r="F136" i="24" s="1"/>
  <c r="J160" i="24"/>
  <c r="G160" i="24"/>
  <c r="L159" i="24"/>
  <c r="M159" i="24" s="1"/>
  <c r="L158" i="24"/>
  <c r="M158" i="24" s="1"/>
  <c r="I157" i="24"/>
  <c r="M157" i="24" s="1"/>
  <c r="I156" i="24"/>
  <c r="M156" i="24" s="1"/>
  <c r="I155" i="24"/>
  <c r="M155" i="24" s="1"/>
  <c r="I154" i="24"/>
  <c r="M154" i="24" s="1"/>
  <c r="I153" i="24"/>
  <c r="M153" i="24" s="1"/>
  <c r="I152" i="24"/>
  <c r="M152" i="24" s="1"/>
  <c r="I151" i="24"/>
  <c r="M151" i="24" s="1"/>
  <c r="I150" i="24"/>
  <c r="M150" i="24" s="1"/>
  <c r="I149" i="24"/>
  <c r="M149" i="24" s="1"/>
  <c r="L148" i="24"/>
  <c r="M148" i="24" s="1"/>
  <c r="L147" i="24"/>
  <c r="M147" i="24" s="1"/>
  <c r="L146" i="24"/>
  <c r="M146" i="24" s="1"/>
  <c r="I145" i="24"/>
  <c r="M145" i="24" s="1"/>
  <c r="I144" i="24"/>
  <c r="M144" i="24" s="1"/>
  <c r="I143" i="24"/>
  <c r="M143" i="24" s="1"/>
  <c r="I142" i="24"/>
  <c r="M142" i="24" s="1"/>
  <c r="I141" i="24"/>
  <c r="M141" i="24" s="1"/>
  <c r="I140" i="24"/>
  <c r="M140" i="24" s="1"/>
  <c r="I139" i="24"/>
  <c r="M139" i="24" s="1"/>
  <c r="I138" i="24"/>
  <c r="M138" i="24" s="1"/>
  <c r="I137" i="24"/>
  <c r="M137" i="24" s="1"/>
  <c r="L136" i="24"/>
  <c r="M136" i="24" s="1"/>
  <c r="C95" i="24"/>
  <c r="C96" i="24" s="1"/>
  <c r="C54" i="24"/>
  <c r="C55" i="24" s="1"/>
  <c r="C56" i="24" s="1"/>
  <c r="C57" i="24" s="1"/>
  <c r="C58" i="24" s="1"/>
  <c r="C12" i="24"/>
  <c r="C13" i="24" s="1"/>
  <c r="C14" i="24" s="1"/>
  <c r="C15" i="24" s="1"/>
  <c r="C16" i="24" s="1"/>
  <c r="J119" i="24"/>
  <c r="G119" i="24"/>
  <c r="L118" i="24"/>
  <c r="M118" i="24" s="1"/>
  <c r="L117" i="24"/>
  <c r="M117" i="24" s="1"/>
  <c r="I116" i="24"/>
  <c r="M116" i="24" s="1"/>
  <c r="I115" i="24"/>
  <c r="M115" i="24" s="1"/>
  <c r="I114" i="24"/>
  <c r="M114" i="24" s="1"/>
  <c r="I113" i="24"/>
  <c r="M113" i="24" s="1"/>
  <c r="I112" i="24"/>
  <c r="M112" i="24" s="1"/>
  <c r="I111" i="24"/>
  <c r="M111" i="24" s="1"/>
  <c r="I110" i="24"/>
  <c r="M110" i="24" s="1"/>
  <c r="M109" i="24"/>
  <c r="I109" i="24"/>
  <c r="I108" i="24"/>
  <c r="M108" i="24" s="1"/>
  <c r="L107" i="24"/>
  <c r="M107" i="24" s="1"/>
  <c r="L106" i="24"/>
  <c r="M106" i="24" s="1"/>
  <c r="L105" i="24"/>
  <c r="M105" i="24" s="1"/>
  <c r="I104" i="24"/>
  <c r="M104" i="24" s="1"/>
  <c r="I103" i="24"/>
  <c r="M103" i="24" s="1"/>
  <c r="I102" i="24"/>
  <c r="M102" i="24" s="1"/>
  <c r="I101" i="24"/>
  <c r="M101" i="24" s="1"/>
  <c r="I100" i="24"/>
  <c r="M100" i="24" s="1"/>
  <c r="I99" i="24"/>
  <c r="M99" i="24" s="1"/>
  <c r="I98" i="24"/>
  <c r="M98" i="24" s="1"/>
  <c r="I97" i="24"/>
  <c r="M97" i="24" s="1"/>
  <c r="I96" i="24"/>
  <c r="M96" i="24" s="1"/>
  <c r="L95" i="24"/>
  <c r="M95" i="24" s="1"/>
  <c r="G78" i="24"/>
  <c r="J78" i="24"/>
  <c r="L77" i="24"/>
  <c r="M77" i="24" s="1"/>
  <c r="L76" i="24"/>
  <c r="M76" i="24" s="1"/>
  <c r="I75" i="24"/>
  <c r="M75" i="24" s="1"/>
  <c r="I74" i="24"/>
  <c r="M74" i="24" s="1"/>
  <c r="I73" i="24"/>
  <c r="M73" i="24" s="1"/>
  <c r="I72" i="24"/>
  <c r="M72" i="24" s="1"/>
  <c r="I71" i="24"/>
  <c r="M71" i="24" s="1"/>
  <c r="I70" i="24"/>
  <c r="M70" i="24" s="1"/>
  <c r="I69" i="24"/>
  <c r="M69" i="24" s="1"/>
  <c r="I68" i="24"/>
  <c r="M68" i="24" s="1"/>
  <c r="I67" i="24"/>
  <c r="M67" i="24" s="1"/>
  <c r="L66" i="24"/>
  <c r="M66" i="24" s="1"/>
  <c r="L65" i="24"/>
  <c r="M65" i="24" s="1"/>
  <c r="L64" i="24"/>
  <c r="M64" i="24" s="1"/>
  <c r="I63" i="24"/>
  <c r="M63" i="24" s="1"/>
  <c r="I62" i="24"/>
  <c r="M62" i="24" s="1"/>
  <c r="I61" i="24"/>
  <c r="M61" i="24" s="1"/>
  <c r="I60" i="24"/>
  <c r="M60" i="24" s="1"/>
  <c r="I59" i="24"/>
  <c r="M59" i="24" s="1"/>
  <c r="I58" i="24"/>
  <c r="M58" i="24" s="1"/>
  <c r="I57" i="24"/>
  <c r="M57" i="24" s="1"/>
  <c r="I56" i="24"/>
  <c r="M56" i="24" s="1"/>
  <c r="I55" i="24"/>
  <c r="M55" i="24" s="1"/>
  <c r="L54" i="24"/>
  <c r="M54" i="24" s="1"/>
  <c r="L12" i="24"/>
  <c r="M12" i="24" s="1"/>
  <c r="L34" i="24"/>
  <c r="M34" i="24" s="1"/>
  <c r="I33" i="24"/>
  <c r="M33" i="24" s="1"/>
  <c r="L22" i="24"/>
  <c r="M22" i="24" s="1"/>
  <c r="I16" i="24"/>
  <c r="M16" i="24" s="1"/>
  <c r="I17" i="24"/>
  <c r="M17" i="24" s="1"/>
  <c r="I19" i="24"/>
  <c r="M19" i="24" s="1"/>
  <c r="I20" i="24"/>
  <c r="M20" i="24" s="1"/>
  <c r="I21" i="24"/>
  <c r="M21" i="24" s="1"/>
  <c r="I13" i="24"/>
  <c r="M13" i="24" s="1"/>
  <c r="J36" i="24"/>
  <c r="G36" i="24"/>
  <c r="L35" i="24"/>
  <c r="M35" i="24" s="1"/>
  <c r="I32" i="24"/>
  <c r="M32" i="24" s="1"/>
  <c r="I31" i="24"/>
  <c r="M31" i="24" s="1"/>
  <c r="I30" i="24"/>
  <c r="M30" i="24" s="1"/>
  <c r="I29" i="24"/>
  <c r="M29" i="24" s="1"/>
  <c r="I28" i="24"/>
  <c r="M28" i="24" s="1"/>
  <c r="I27" i="24"/>
  <c r="M27" i="24" s="1"/>
  <c r="I26" i="24"/>
  <c r="M26" i="24" s="1"/>
  <c r="I25" i="24"/>
  <c r="M25" i="24" s="1"/>
  <c r="L24" i="24"/>
  <c r="M24" i="24" s="1"/>
  <c r="L23" i="24"/>
  <c r="M23" i="24" s="1"/>
  <c r="I18" i="24"/>
  <c r="M18" i="24" s="1"/>
  <c r="I15" i="24"/>
  <c r="M15" i="24" s="1"/>
  <c r="I14" i="24"/>
  <c r="M14" i="24" s="1"/>
  <c r="E5" i="23" l="1"/>
  <c r="F513" i="24"/>
  <c r="N513" i="24" s="1"/>
  <c r="C514" i="24"/>
  <c r="F473" i="24"/>
  <c r="N473" i="24" s="1"/>
  <c r="C474" i="24"/>
  <c r="F431" i="24"/>
  <c r="N431" i="24" s="1"/>
  <c r="C432" i="24"/>
  <c r="F390" i="24"/>
  <c r="N390" i="24" s="1"/>
  <c r="C391" i="24"/>
  <c r="F349" i="24"/>
  <c r="N349" i="24" s="1"/>
  <c r="C350" i="24"/>
  <c r="F309" i="24"/>
  <c r="N309" i="24" s="1"/>
  <c r="C310" i="24"/>
  <c r="C267" i="24"/>
  <c r="F266" i="24"/>
  <c r="N266" i="24" s="1"/>
  <c r="F54" i="24"/>
  <c r="N54" i="24" s="1"/>
  <c r="F225" i="24"/>
  <c r="N225" i="24" s="1"/>
  <c r="C226" i="24"/>
  <c r="F96" i="24"/>
  <c r="N96" i="24" s="1"/>
  <c r="C97" i="24"/>
  <c r="C98" i="24" s="1"/>
  <c r="F98" i="24" s="1"/>
  <c r="N98" i="24" s="1"/>
  <c r="F95" i="24"/>
  <c r="N95" i="24" s="1"/>
  <c r="F55" i="24"/>
  <c r="N55" i="24" s="1"/>
  <c r="F56" i="24"/>
  <c r="N56" i="24" s="1"/>
  <c r="F185" i="24"/>
  <c r="N185" i="24" s="1"/>
  <c r="C186" i="24"/>
  <c r="N136" i="24"/>
  <c r="C137" i="24"/>
  <c r="F97" i="24"/>
  <c r="N97" i="24" s="1"/>
  <c r="C59" i="24"/>
  <c r="C60" i="24" s="1"/>
  <c r="F58" i="24"/>
  <c r="N58" i="24" s="1"/>
  <c r="F57" i="24"/>
  <c r="N57" i="24" s="1"/>
  <c r="F16" i="24"/>
  <c r="N16" i="24" s="1"/>
  <c r="C17" i="24"/>
  <c r="F15" i="24"/>
  <c r="N15" i="24" s="1"/>
  <c r="F14" i="24"/>
  <c r="N14" i="24" s="1"/>
  <c r="F13" i="24"/>
  <c r="N13" i="24" s="1"/>
  <c r="F12" i="24"/>
  <c r="N12" i="24" s="1"/>
  <c r="F514" i="24" l="1"/>
  <c r="N514" i="24" s="1"/>
  <c r="C515" i="24"/>
  <c r="F474" i="24"/>
  <c r="N474" i="24" s="1"/>
  <c r="C475" i="24"/>
  <c r="C99" i="24"/>
  <c r="F99" i="24" s="1"/>
  <c r="N99" i="24" s="1"/>
  <c r="F432" i="24"/>
  <c r="N432" i="24" s="1"/>
  <c r="C433" i="24"/>
  <c r="F391" i="24"/>
  <c r="N391" i="24" s="1"/>
  <c r="C392" i="24"/>
  <c r="F350" i="24"/>
  <c r="N350" i="24" s="1"/>
  <c r="C351" i="24"/>
  <c r="F310" i="24"/>
  <c r="N310" i="24" s="1"/>
  <c r="C311" i="24"/>
  <c r="F267" i="24"/>
  <c r="N267" i="24" s="1"/>
  <c r="C268" i="24"/>
  <c r="F226" i="24"/>
  <c r="N226" i="24" s="1"/>
  <c r="C227" i="24"/>
  <c r="F59" i="24"/>
  <c r="N59" i="24" s="1"/>
  <c r="F186" i="24"/>
  <c r="N186" i="24" s="1"/>
  <c r="C187" i="24"/>
  <c r="F137" i="24"/>
  <c r="N137" i="24" s="1"/>
  <c r="C138" i="24"/>
  <c r="C100" i="24"/>
  <c r="C61" i="24"/>
  <c r="F60" i="24"/>
  <c r="N60" i="24" s="1"/>
  <c r="C18" i="24"/>
  <c r="F17" i="24"/>
  <c r="N17" i="24" s="1"/>
  <c r="F515" i="24" l="1"/>
  <c r="N515" i="24" s="1"/>
  <c r="C516" i="24"/>
  <c r="F475" i="24"/>
  <c r="N475" i="24" s="1"/>
  <c r="C476" i="24"/>
  <c r="F433" i="24"/>
  <c r="N433" i="24" s="1"/>
  <c r="C434" i="24"/>
  <c r="F392" i="24"/>
  <c r="N392" i="24" s="1"/>
  <c r="C393" i="24"/>
  <c r="F351" i="24"/>
  <c r="N351" i="24" s="1"/>
  <c r="C352" i="24"/>
  <c r="F311" i="24"/>
  <c r="N311" i="24" s="1"/>
  <c r="C312" i="24"/>
  <c r="C269" i="24"/>
  <c r="F268" i="24"/>
  <c r="N268" i="24" s="1"/>
  <c r="F227" i="24"/>
  <c r="N227" i="24" s="1"/>
  <c r="C228" i="24"/>
  <c r="F187" i="24"/>
  <c r="N187" i="24" s="1"/>
  <c r="C188" i="24"/>
  <c r="F138" i="24"/>
  <c r="N138" i="24" s="1"/>
  <c r="C139" i="24"/>
  <c r="C101" i="24"/>
  <c r="F100" i="24"/>
  <c r="N100" i="24" s="1"/>
  <c r="C62" i="24"/>
  <c r="F61" i="24"/>
  <c r="N61" i="24" s="1"/>
  <c r="C19" i="24"/>
  <c r="F18" i="24"/>
  <c r="N18" i="24" s="1"/>
  <c r="F516" i="24" l="1"/>
  <c r="N516" i="24" s="1"/>
  <c r="C517" i="24"/>
  <c r="F476" i="24"/>
  <c r="N476" i="24" s="1"/>
  <c r="C477" i="24"/>
  <c r="F434" i="24"/>
  <c r="N434" i="24" s="1"/>
  <c r="C435" i="24"/>
  <c r="F393" i="24"/>
  <c r="N393" i="24" s="1"/>
  <c r="C394" i="24"/>
  <c r="F352" i="24"/>
  <c r="N352" i="24" s="1"/>
  <c r="C353" i="24"/>
  <c r="F312" i="24"/>
  <c r="N312" i="24" s="1"/>
  <c r="C313" i="24"/>
  <c r="F269" i="24"/>
  <c r="N269" i="24" s="1"/>
  <c r="C270" i="24"/>
  <c r="F228" i="24"/>
  <c r="N228" i="24" s="1"/>
  <c r="C229" i="24"/>
  <c r="F188" i="24"/>
  <c r="N188" i="24" s="1"/>
  <c r="C189" i="24"/>
  <c r="F139" i="24"/>
  <c r="N139" i="24" s="1"/>
  <c r="C140" i="24"/>
  <c r="C102" i="24"/>
  <c r="F101" i="24"/>
  <c r="N101" i="24" s="1"/>
  <c r="C63" i="24"/>
  <c r="F62" i="24"/>
  <c r="N62" i="24" s="1"/>
  <c r="C20" i="24"/>
  <c r="F19" i="24"/>
  <c r="N19" i="24" s="1"/>
  <c r="F517" i="24" l="1"/>
  <c r="N517" i="24" s="1"/>
  <c r="C518" i="24"/>
  <c r="F477" i="24"/>
  <c r="N477" i="24" s="1"/>
  <c r="C478" i="24"/>
  <c r="F435" i="24"/>
  <c r="N435" i="24" s="1"/>
  <c r="C436" i="24"/>
  <c r="F394" i="24"/>
  <c r="N394" i="24" s="1"/>
  <c r="C395" i="24"/>
  <c r="F353" i="24"/>
  <c r="N353" i="24" s="1"/>
  <c r="C354" i="24"/>
  <c r="F313" i="24"/>
  <c r="N313" i="24" s="1"/>
  <c r="C314" i="24"/>
  <c r="C271" i="24"/>
  <c r="F270" i="24"/>
  <c r="N270" i="24" s="1"/>
  <c r="F229" i="24"/>
  <c r="N229" i="24" s="1"/>
  <c r="C230" i="24"/>
  <c r="F189" i="24"/>
  <c r="N189" i="24" s="1"/>
  <c r="C190" i="24"/>
  <c r="F140" i="24"/>
  <c r="N140" i="24" s="1"/>
  <c r="C141" i="24"/>
  <c r="C103" i="24"/>
  <c r="F102" i="24"/>
  <c r="N102" i="24" s="1"/>
  <c r="C64" i="24"/>
  <c r="F63" i="24"/>
  <c r="N63" i="24" s="1"/>
  <c r="F20" i="24"/>
  <c r="N20" i="24" s="1"/>
  <c r="C21" i="24"/>
  <c r="F518" i="24" l="1"/>
  <c r="N518" i="24" s="1"/>
  <c r="C519" i="24"/>
  <c r="F478" i="24"/>
  <c r="N478" i="24" s="1"/>
  <c r="C479" i="24"/>
  <c r="F436" i="24"/>
  <c r="N436" i="24" s="1"/>
  <c r="C437" i="24"/>
  <c r="F395" i="24"/>
  <c r="N395" i="24" s="1"/>
  <c r="C396" i="24"/>
  <c r="F354" i="24"/>
  <c r="N354" i="24" s="1"/>
  <c r="C355" i="24"/>
  <c r="F314" i="24"/>
  <c r="N314" i="24" s="1"/>
  <c r="C315" i="24"/>
  <c r="C272" i="24"/>
  <c r="F271" i="24"/>
  <c r="N271" i="24" s="1"/>
  <c r="F230" i="24"/>
  <c r="N230" i="24" s="1"/>
  <c r="C231" i="24"/>
  <c r="F190" i="24"/>
  <c r="N190" i="24" s="1"/>
  <c r="C191" i="24"/>
  <c r="F141" i="24"/>
  <c r="N141" i="24" s="1"/>
  <c r="C142" i="24"/>
  <c r="C104" i="24"/>
  <c r="F103" i="24"/>
  <c r="N103" i="24" s="1"/>
  <c r="C65" i="24"/>
  <c r="F64" i="24"/>
  <c r="N64" i="24" s="1"/>
  <c r="C22" i="24"/>
  <c r="F21" i="24"/>
  <c r="N21" i="24" s="1"/>
  <c r="F519" i="24" l="1"/>
  <c r="N519" i="24" s="1"/>
  <c r="C520" i="24"/>
  <c r="F479" i="24"/>
  <c r="N479" i="24" s="1"/>
  <c r="C480" i="24"/>
  <c r="F437" i="24"/>
  <c r="N437" i="24" s="1"/>
  <c r="C438" i="24"/>
  <c r="F396" i="24"/>
  <c r="N396" i="24" s="1"/>
  <c r="C397" i="24"/>
  <c r="F355" i="24"/>
  <c r="N355" i="24" s="1"/>
  <c r="C356" i="24"/>
  <c r="F315" i="24"/>
  <c r="N315" i="24" s="1"/>
  <c r="C316" i="24"/>
  <c r="F272" i="24"/>
  <c r="N272" i="24" s="1"/>
  <c r="C273" i="24"/>
  <c r="F231" i="24"/>
  <c r="N231" i="24" s="1"/>
  <c r="C232" i="24"/>
  <c r="F191" i="24"/>
  <c r="N191" i="24" s="1"/>
  <c r="C192" i="24"/>
  <c r="F142" i="24"/>
  <c r="N142" i="24" s="1"/>
  <c r="C143" i="24"/>
  <c r="F104" i="24"/>
  <c r="N104" i="24" s="1"/>
  <c r="C105" i="24"/>
  <c r="C66" i="24"/>
  <c r="F65" i="24"/>
  <c r="N65" i="24" s="1"/>
  <c r="C23" i="24"/>
  <c r="F22" i="24"/>
  <c r="N22" i="24" s="1"/>
  <c r="F520" i="24" l="1"/>
  <c r="N520" i="24" s="1"/>
  <c r="C521" i="24"/>
  <c r="F480" i="24"/>
  <c r="N480" i="24" s="1"/>
  <c r="C481" i="24"/>
  <c r="F438" i="24"/>
  <c r="N438" i="24" s="1"/>
  <c r="C439" i="24"/>
  <c r="F397" i="24"/>
  <c r="N397" i="24" s="1"/>
  <c r="C398" i="24"/>
  <c r="F356" i="24"/>
  <c r="N356" i="24" s="1"/>
  <c r="C357" i="24"/>
  <c r="F316" i="24"/>
  <c r="N316" i="24" s="1"/>
  <c r="C317" i="24"/>
  <c r="C274" i="24"/>
  <c r="F273" i="24"/>
  <c r="N273" i="24" s="1"/>
  <c r="F232" i="24"/>
  <c r="N232" i="24" s="1"/>
  <c r="C233" i="24"/>
  <c r="F192" i="24"/>
  <c r="N192" i="24" s="1"/>
  <c r="C193" i="24"/>
  <c r="F143" i="24"/>
  <c r="N143" i="24" s="1"/>
  <c r="C144" i="24"/>
  <c r="C106" i="24"/>
  <c r="F105" i="24"/>
  <c r="N105" i="24" s="1"/>
  <c r="C67" i="24"/>
  <c r="F66" i="24"/>
  <c r="N66" i="24" s="1"/>
  <c r="C24" i="24"/>
  <c r="F23" i="24"/>
  <c r="N23" i="24" s="1"/>
  <c r="F521" i="24" l="1"/>
  <c r="N521" i="24" s="1"/>
  <c r="C522" i="24"/>
  <c r="F481" i="24"/>
  <c r="N481" i="24" s="1"/>
  <c r="C482" i="24"/>
  <c r="F439" i="24"/>
  <c r="N439" i="24" s="1"/>
  <c r="C440" i="24"/>
  <c r="F398" i="24"/>
  <c r="N398" i="24" s="1"/>
  <c r="C399" i="24"/>
  <c r="F357" i="24"/>
  <c r="N357" i="24" s="1"/>
  <c r="C358" i="24"/>
  <c r="F317" i="24"/>
  <c r="N317" i="24" s="1"/>
  <c r="C318" i="24"/>
  <c r="F274" i="24"/>
  <c r="N274" i="24" s="1"/>
  <c r="C275" i="24"/>
  <c r="F233" i="24"/>
  <c r="N233" i="24" s="1"/>
  <c r="C234" i="24"/>
  <c r="F193" i="24"/>
  <c r="N193" i="24" s="1"/>
  <c r="C194" i="24"/>
  <c r="F144" i="24"/>
  <c r="N144" i="24" s="1"/>
  <c r="C145" i="24"/>
  <c r="C107" i="24"/>
  <c r="F106" i="24"/>
  <c r="N106" i="24" s="1"/>
  <c r="C68" i="24"/>
  <c r="F67" i="24"/>
  <c r="N67" i="24" s="1"/>
  <c r="C25" i="24"/>
  <c r="F24" i="24"/>
  <c r="N24" i="24" s="1"/>
  <c r="F522" i="24" l="1"/>
  <c r="N522" i="24" s="1"/>
  <c r="C523" i="24"/>
  <c r="F482" i="24"/>
  <c r="N482" i="24" s="1"/>
  <c r="C483" i="24"/>
  <c r="F440" i="24"/>
  <c r="N440" i="24" s="1"/>
  <c r="C441" i="24"/>
  <c r="F399" i="24"/>
  <c r="N399" i="24" s="1"/>
  <c r="C400" i="24"/>
  <c r="F358" i="24"/>
  <c r="N358" i="24" s="1"/>
  <c r="C359" i="24"/>
  <c r="F318" i="24"/>
  <c r="N318" i="24" s="1"/>
  <c r="C319" i="24"/>
  <c r="C276" i="24"/>
  <c r="F275" i="24"/>
  <c r="N275" i="24" s="1"/>
  <c r="F234" i="24"/>
  <c r="N234" i="24" s="1"/>
  <c r="C235" i="24"/>
  <c r="F194" i="24"/>
  <c r="N194" i="24" s="1"/>
  <c r="C195" i="24"/>
  <c r="F145" i="24"/>
  <c r="N145" i="24" s="1"/>
  <c r="C146" i="24"/>
  <c r="F107" i="24"/>
  <c r="N107" i="24" s="1"/>
  <c r="C108" i="24"/>
  <c r="C69" i="24"/>
  <c r="F68" i="24"/>
  <c r="N68" i="24" s="1"/>
  <c r="F25" i="24"/>
  <c r="N25" i="24" s="1"/>
  <c r="C26" i="24"/>
  <c r="F523" i="24" l="1"/>
  <c r="N523" i="24" s="1"/>
  <c r="C524" i="24"/>
  <c r="F483" i="24"/>
  <c r="N483" i="24" s="1"/>
  <c r="C484" i="24"/>
  <c r="F441" i="24"/>
  <c r="N441" i="24" s="1"/>
  <c r="C442" i="24"/>
  <c r="F400" i="24"/>
  <c r="N400" i="24" s="1"/>
  <c r="C401" i="24"/>
  <c r="F359" i="24"/>
  <c r="N359" i="24" s="1"/>
  <c r="C360" i="24"/>
  <c r="F319" i="24"/>
  <c r="N319" i="24" s="1"/>
  <c r="C320" i="24"/>
  <c r="F276" i="24"/>
  <c r="N276" i="24" s="1"/>
  <c r="C277" i="24"/>
  <c r="F235" i="24"/>
  <c r="N235" i="24" s="1"/>
  <c r="C236" i="24"/>
  <c r="F195" i="24"/>
  <c r="N195" i="24" s="1"/>
  <c r="C196" i="24"/>
  <c r="F146" i="24"/>
  <c r="N146" i="24" s="1"/>
  <c r="C147" i="24"/>
  <c r="F108" i="24"/>
  <c r="N108" i="24" s="1"/>
  <c r="C109" i="24"/>
  <c r="C70" i="24"/>
  <c r="F69" i="24"/>
  <c r="N69" i="24" s="1"/>
  <c r="C27" i="24"/>
  <c r="F26" i="24"/>
  <c r="N26" i="24" s="1"/>
  <c r="F524" i="24" l="1"/>
  <c r="N524" i="24" s="1"/>
  <c r="C525" i="24"/>
  <c r="F484" i="24"/>
  <c r="N484" i="24" s="1"/>
  <c r="C485" i="24"/>
  <c r="F442" i="24"/>
  <c r="N442" i="24" s="1"/>
  <c r="C443" i="24"/>
  <c r="F401" i="24"/>
  <c r="N401" i="24" s="1"/>
  <c r="C402" i="24"/>
  <c r="F360" i="24"/>
  <c r="N360" i="24" s="1"/>
  <c r="C361" i="24"/>
  <c r="F320" i="24"/>
  <c r="N320" i="24" s="1"/>
  <c r="C321" i="24"/>
  <c r="C278" i="24"/>
  <c r="F277" i="24"/>
  <c r="N277" i="24" s="1"/>
  <c r="F236" i="24"/>
  <c r="N236" i="24" s="1"/>
  <c r="C237" i="24"/>
  <c r="F196" i="24"/>
  <c r="N196" i="24" s="1"/>
  <c r="C197" i="24"/>
  <c r="F147" i="24"/>
  <c r="N147" i="24" s="1"/>
  <c r="C148" i="24"/>
  <c r="C110" i="24"/>
  <c r="F109" i="24"/>
  <c r="N109" i="24" s="1"/>
  <c r="C71" i="24"/>
  <c r="F70" i="24"/>
  <c r="N70" i="24" s="1"/>
  <c r="C28" i="24"/>
  <c r="F27" i="24"/>
  <c r="N27" i="24" s="1"/>
  <c r="F525" i="24" l="1"/>
  <c r="N525" i="24" s="1"/>
  <c r="C526" i="24"/>
  <c r="F485" i="24"/>
  <c r="N485" i="24" s="1"/>
  <c r="C486" i="24"/>
  <c r="F443" i="24"/>
  <c r="N443" i="24" s="1"/>
  <c r="C444" i="24"/>
  <c r="F402" i="24"/>
  <c r="N402" i="24" s="1"/>
  <c r="C403" i="24"/>
  <c r="F361" i="24"/>
  <c r="N361" i="24" s="1"/>
  <c r="C362" i="24"/>
  <c r="F321" i="24"/>
  <c r="N321" i="24" s="1"/>
  <c r="C322" i="24"/>
  <c r="F278" i="24"/>
  <c r="N278" i="24" s="1"/>
  <c r="C279" i="24"/>
  <c r="F237" i="24"/>
  <c r="N237" i="24" s="1"/>
  <c r="C238" i="24"/>
  <c r="F197" i="24"/>
  <c r="N197" i="24" s="1"/>
  <c r="C198" i="24"/>
  <c r="F148" i="24"/>
  <c r="N148" i="24" s="1"/>
  <c r="C149" i="24"/>
  <c r="C111" i="24"/>
  <c r="F110" i="24"/>
  <c r="N110" i="24" s="1"/>
  <c r="C72" i="24"/>
  <c r="F71" i="24"/>
  <c r="N71" i="24" s="1"/>
  <c r="F28" i="24"/>
  <c r="N28" i="24" s="1"/>
  <c r="C29" i="24"/>
  <c r="F526" i="24" l="1"/>
  <c r="N526" i="24" s="1"/>
  <c r="C527" i="24"/>
  <c r="F486" i="24"/>
  <c r="N486" i="24" s="1"/>
  <c r="C487" i="24"/>
  <c r="F487" i="24" s="1"/>
  <c r="N487" i="24" s="1"/>
  <c r="F444" i="24"/>
  <c r="N444" i="24" s="1"/>
  <c r="C445" i="24"/>
  <c r="F403" i="24"/>
  <c r="N403" i="24" s="1"/>
  <c r="C404" i="24"/>
  <c r="F362" i="24"/>
  <c r="N362" i="24" s="1"/>
  <c r="C363" i="24"/>
  <c r="F322" i="24"/>
  <c r="N322" i="24" s="1"/>
  <c r="C323" i="24"/>
  <c r="F323" i="24" s="1"/>
  <c r="N323" i="24" s="1"/>
  <c r="C280" i="24"/>
  <c r="F279" i="24"/>
  <c r="N279" i="24" s="1"/>
  <c r="F238" i="24"/>
  <c r="N238" i="24" s="1"/>
  <c r="C239" i="24"/>
  <c r="F198" i="24"/>
  <c r="N198" i="24" s="1"/>
  <c r="C199" i="24"/>
  <c r="F149" i="24"/>
  <c r="N149" i="24" s="1"/>
  <c r="C150" i="24"/>
  <c r="C112" i="24"/>
  <c r="F111" i="24"/>
  <c r="N111" i="24" s="1"/>
  <c r="C73" i="24"/>
  <c r="F72" i="24"/>
  <c r="N72" i="24" s="1"/>
  <c r="F29" i="24"/>
  <c r="N29" i="24" s="1"/>
  <c r="C30" i="24"/>
  <c r="F527" i="24" l="1"/>
  <c r="N527" i="24" s="1"/>
  <c r="C528" i="24"/>
  <c r="F528" i="24" s="1"/>
  <c r="N528" i="24" s="1"/>
  <c r="N488" i="24"/>
  <c r="F445" i="24"/>
  <c r="N445" i="24" s="1"/>
  <c r="C446" i="24"/>
  <c r="F446" i="24" s="1"/>
  <c r="N446" i="24" s="1"/>
  <c r="F404" i="24"/>
  <c r="N404" i="24" s="1"/>
  <c r="C405" i="24"/>
  <c r="F405" i="24" s="1"/>
  <c r="N405" i="24" s="1"/>
  <c r="F363" i="24"/>
  <c r="N363" i="24" s="1"/>
  <c r="C364" i="24"/>
  <c r="F364" i="24" s="1"/>
  <c r="N364" i="24" s="1"/>
  <c r="N324" i="24"/>
  <c r="C281" i="24"/>
  <c r="F280" i="24"/>
  <c r="N280" i="24" s="1"/>
  <c r="F239" i="24"/>
  <c r="N239" i="24" s="1"/>
  <c r="C240" i="24"/>
  <c r="F199" i="24"/>
  <c r="N199" i="24" s="1"/>
  <c r="C200" i="24"/>
  <c r="F200" i="24" s="1"/>
  <c r="N200" i="24" s="1"/>
  <c r="F150" i="24"/>
  <c r="N150" i="24" s="1"/>
  <c r="C151" i="24"/>
  <c r="C113" i="24"/>
  <c r="F112" i="24"/>
  <c r="N112" i="24" s="1"/>
  <c r="C74" i="24"/>
  <c r="F73" i="24"/>
  <c r="N73" i="24" s="1"/>
  <c r="C31" i="24"/>
  <c r="F30" i="24"/>
  <c r="N30" i="24" s="1"/>
  <c r="N529" i="24" l="1"/>
  <c r="N490" i="24"/>
  <c r="F14" i="23" s="1"/>
  <c r="N447" i="24"/>
  <c r="N406" i="24"/>
  <c r="N365" i="24"/>
  <c r="N326" i="24"/>
  <c r="F10" i="23" s="1"/>
  <c r="F281" i="24"/>
  <c r="N281" i="24" s="1"/>
  <c r="C282" i="24"/>
  <c r="F282" i="24" s="1"/>
  <c r="N282" i="24" s="1"/>
  <c r="F240" i="24"/>
  <c r="N240" i="24" s="1"/>
  <c r="C241" i="24"/>
  <c r="F241" i="24" s="1"/>
  <c r="N241" i="24" s="1"/>
  <c r="N201" i="24"/>
  <c r="F151" i="24"/>
  <c r="N151" i="24" s="1"/>
  <c r="C152" i="24"/>
  <c r="C114" i="24"/>
  <c r="F113" i="24"/>
  <c r="N113" i="24" s="1"/>
  <c r="F74" i="24"/>
  <c r="N74" i="24" s="1"/>
  <c r="C75" i="24"/>
  <c r="C32" i="24"/>
  <c r="F31" i="24"/>
  <c r="N31" i="24" s="1"/>
  <c r="N531" i="24" l="1"/>
  <c r="F15" i="23" s="1"/>
  <c r="N449" i="24"/>
  <c r="F13" i="23" s="1"/>
  <c r="N242" i="24"/>
  <c r="N408" i="24"/>
  <c r="F12" i="23" s="1"/>
  <c r="N367" i="24"/>
  <c r="F11" i="23" s="1"/>
  <c r="N283" i="24"/>
  <c r="N203" i="24"/>
  <c r="F7" i="23" s="1"/>
  <c r="F152" i="24"/>
  <c r="N152" i="24" s="1"/>
  <c r="C153" i="24"/>
  <c r="C115" i="24"/>
  <c r="F114" i="24"/>
  <c r="N114" i="24" s="1"/>
  <c r="C76" i="24"/>
  <c r="F75" i="24"/>
  <c r="N75" i="24" s="1"/>
  <c r="C33" i="24"/>
  <c r="F32" i="24"/>
  <c r="N32" i="24" s="1"/>
  <c r="N285" i="24" l="1"/>
  <c r="F9" i="23" s="1"/>
  <c r="N244" i="24"/>
  <c r="F8" i="23" s="1"/>
  <c r="F153" i="24"/>
  <c r="N153" i="24" s="1"/>
  <c r="C154" i="24"/>
  <c r="C116" i="24"/>
  <c r="F115" i="24"/>
  <c r="N115" i="24" s="1"/>
  <c r="C77" i="24"/>
  <c r="F77" i="24" s="1"/>
  <c r="N77" i="24" s="1"/>
  <c r="F76" i="24"/>
  <c r="N76" i="24" s="1"/>
  <c r="C34" i="24"/>
  <c r="F33" i="24"/>
  <c r="N33" i="24" s="1"/>
  <c r="F154" i="24" l="1"/>
  <c r="N154" i="24" s="1"/>
  <c r="C155" i="24"/>
  <c r="C117" i="24"/>
  <c r="F116" i="24"/>
  <c r="N116" i="24" s="1"/>
  <c r="N78" i="24"/>
  <c r="C35" i="24"/>
  <c r="F35" i="24" s="1"/>
  <c r="N35" i="24" s="1"/>
  <c r="F34" i="24"/>
  <c r="N34" i="24" s="1"/>
  <c r="F155" i="24" l="1"/>
  <c r="N155" i="24" s="1"/>
  <c r="C156" i="24"/>
  <c r="C118" i="24"/>
  <c r="F118" i="24" s="1"/>
  <c r="N118" i="24" s="1"/>
  <c r="F117" i="24"/>
  <c r="N117" i="24" s="1"/>
  <c r="N80" i="24"/>
  <c r="F4" i="23" s="1"/>
  <c r="N36" i="24"/>
  <c r="F156" i="24" l="1"/>
  <c r="N156" i="24" s="1"/>
  <c r="C157" i="24"/>
  <c r="N119" i="24"/>
  <c r="N38" i="24"/>
  <c r="F3" i="23" s="1"/>
  <c r="F157" i="24" l="1"/>
  <c r="N157" i="24" s="1"/>
  <c r="C158" i="24"/>
  <c r="N121" i="24"/>
  <c r="F5" i="23" s="1"/>
  <c r="F158" i="24" l="1"/>
  <c r="N158" i="24" s="1"/>
  <c r="C159" i="24"/>
  <c r="F159" i="24" s="1"/>
  <c r="N159" i="24" s="1"/>
  <c r="N160" i="24" l="1"/>
  <c r="N162" i="24" l="1"/>
  <c r="F6" i="23" s="1"/>
  <c r="F16" i="23" s="1"/>
  <c r="F17" i="23" l="1"/>
  <c r="F18" i="23" s="1"/>
</calcChain>
</file>

<file path=xl/sharedStrings.xml><?xml version="1.0" encoding="utf-8"?>
<sst xmlns="http://schemas.openxmlformats.org/spreadsheetml/2006/main" count="855" uniqueCount="84">
  <si>
    <t>供給年月</t>
    <rPh sb="0" eb="2">
      <t>キョウキュウ</t>
    </rPh>
    <rPh sb="2" eb="4">
      <t>ネンゲツ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</si>
  <si>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</si>
  <si>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3">
      <t>デンリョクリョウ</t>
    </rPh>
    <rPh sb="3" eb="5">
      <t>リョウキン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</si>
  <si>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</si>
  <si>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</si>
  <si>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（円）</t>
    <rPh sb="1" eb="2">
      <t>エン</t>
    </rPh>
    <phoneticPr fontId="2"/>
  </si>
  <si>
    <t>合計</t>
    <rPh sb="0" eb="2">
      <t>ゴウケイ</t>
    </rPh>
    <phoneticPr fontId="2"/>
  </si>
  <si>
    <t>×0.85</t>
    <phoneticPr fontId="2"/>
  </si>
  <si>
    <t>予定使用
電力量</t>
    <rPh sb="0" eb="2">
      <t>ヨテイ</t>
    </rPh>
    <rPh sb="2" eb="4">
      <t>シヨウ</t>
    </rPh>
    <rPh sb="5" eb="8">
      <t>デンリョクリョウ</t>
    </rPh>
    <phoneticPr fontId="2"/>
  </si>
  <si>
    <t>予定契約
電力
A</t>
    <rPh sb="0" eb="2">
      <t>ヨテイ</t>
    </rPh>
    <rPh sb="2" eb="4">
      <t>ケイヤク</t>
    </rPh>
    <rPh sb="5" eb="7">
      <t>デンリョク</t>
    </rPh>
    <phoneticPr fontId="2"/>
  </si>
  <si>
    <t>力率
割引</t>
    <rPh sb="0" eb="2">
      <t>リキリツ</t>
    </rPh>
    <rPh sb="3" eb="5">
      <t>ワリビキ</t>
    </rPh>
    <phoneticPr fontId="2"/>
  </si>
  <si>
    <t>夏季</t>
    <rPh sb="0" eb="2">
      <t>カキ</t>
    </rPh>
    <phoneticPr fontId="2"/>
  </si>
  <si>
    <t>その他季</t>
    <rPh sb="2" eb="3">
      <t>タ</t>
    </rPh>
    <rPh sb="3" eb="4">
      <t>キ</t>
    </rPh>
    <phoneticPr fontId="2"/>
  </si>
  <si>
    <t>C
    （kWh）</t>
    <phoneticPr fontId="2"/>
  </si>
  <si>
    <t>(C×②)
　　　　（円）</t>
    <rPh sb="11" eb="12">
      <t>エン</t>
    </rPh>
    <phoneticPr fontId="2"/>
  </si>
  <si>
    <t>E
     （kWh）</t>
    <phoneticPr fontId="2"/>
  </si>
  <si>
    <r>
      <t xml:space="preserve">小計
B
</t>
    </r>
    <r>
      <rPr>
        <sz val="10"/>
        <rFont val="ＭＳ Ｐ明朝"/>
        <family val="1"/>
        <charset val="128"/>
      </rPr>
      <t>(A×①
×力率割引）</t>
    </r>
    <rPh sb="0" eb="1">
      <t>ショウ</t>
    </rPh>
    <rPh sb="1" eb="2">
      <t>ケイ</t>
    </rPh>
    <rPh sb="11" eb="15">
      <t>リキリツワリヒ</t>
    </rPh>
    <phoneticPr fontId="2"/>
  </si>
  <si>
    <t>小計
D</t>
    <rPh sb="0" eb="1">
      <t>ショウ</t>
    </rPh>
    <rPh sb="1" eb="2">
      <t>ケイ</t>
    </rPh>
    <phoneticPr fontId="2"/>
  </si>
  <si>
    <t>小計
F</t>
    <rPh sb="0" eb="1">
      <t>ショウ</t>
    </rPh>
    <rPh sb="1" eb="2">
      <t>ケイ</t>
    </rPh>
    <phoneticPr fontId="2"/>
  </si>
  <si>
    <t>(kWh/円)</t>
    <rPh sb="5" eb="6">
      <t>エン</t>
    </rPh>
    <phoneticPr fontId="2"/>
  </si>
  <si>
    <t xml:space="preserve">小計
G
</t>
    <rPh sb="0" eb="1">
      <t>ショウ</t>
    </rPh>
    <phoneticPr fontId="2"/>
  </si>
  <si>
    <t>月毎の
電気料金合計
H
（B＋G）</t>
    <rPh sb="0" eb="1">
      <t>ツキ</t>
    </rPh>
    <rPh sb="1" eb="2">
      <t>ゴト</t>
    </rPh>
    <rPh sb="4" eb="6">
      <t>デンキ</t>
    </rPh>
    <rPh sb="6" eb="8">
      <t>リョウキン</t>
    </rPh>
    <rPh sb="8" eb="10">
      <t>ゴウケイ</t>
    </rPh>
    <phoneticPr fontId="2"/>
  </si>
  <si>
    <t>施設名</t>
    <rPh sb="0" eb="3">
      <t>シセツメイ</t>
    </rPh>
    <phoneticPr fontId="18"/>
  </si>
  <si>
    <t>No.</t>
    <phoneticPr fontId="2"/>
  </si>
  <si>
    <t>予定使用電力量
（kWh）</t>
    <rPh sb="0" eb="2">
      <t>ヨテイ</t>
    </rPh>
    <phoneticPr fontId="2"/>
  </si>
  <si>
    <t>　　 共通事項</t>
    <rPh sb="3" eb="5">
      <t>キョウツウ</t>
    </rPh>
    <rPh sb="5" eb="7">
      <t>ジコウ</t>
    </rPh>
    <phoneticPr fontId="3"/>
  </si>
  <si>
    <t>1　電力量料金単価には、燃料費調整単価及び再生可能エネルギー発電促進賦課金単価を含まない。</t>
    <rPh sb="7" eb="9">
      <t>タンカ</t>
    </rPh>
    <phoneticPr fontId="2"/>
  </si>
  <si>
    <t>施設所在地</t>
    <rPh sb="0" eb="2">
      <t>シセツ</t>
    </rPh>
    <rPh sb="2" eb="5">
      <t>ショザイチ</t>
    </rPh>
    <phoneticPr fontId="18"/>
  </si>
  <si>
    <t>予定契約
電力
（KW）</t>
    <rPh sb="0" eb="2">
      <t>ヨテイ</t>
    </rPh>
    <phoneticPr fontId="2"/>
  </si>
  <si>
    <t>（KＷ）</t>
    <phoneticPr fontId="2"/>
  </si>
  <si>
    <t>(KW/円)</t>
    <rPh sb="4" eb="5">
      <t>エン</t>
    </rPh>
    <phoneticPr fontId="2"/>
  </si>
  <si>
    <t>R７年度</t>
    <rPh sb="2" eb="4">
      <t>ネンド</t>
    </rPh>
    <phoneticPr fontId="2"/>
  </si>
  <si>
    <t>R8年度</t>
    <rPh sb="2" eb="4">
      <t>ネンド</t>
    </rPh>
    <phoneticPr fontId="2"/>
  </si>
  <si>
    <t>R9年度</t>
    <rPh sb="2" eb="4">
      <t>ネンド</t>
    </rPh>
    <phoneticPr fontId="2"/>
  </si>
  <si>
    <t>使用施設名:御嵩町役場</t>
    <rPh sb="6" eb="11">
      <t>ミタケチョウヤクバ</t>
    </rPh>
    <phoneticPr fontId="2"/>
  </si>
  <si>
    <t>単価
（税抜き）
①</t>
    <rPh sb="0" eb="2">
      <t>タンカ</t>
    </rPh>
    <rPh sb="4" eb="5">
      <t>ゼイ</t>
    </rPh>
    <rPh sb="5" eb="6">
      <t>ヌ</t>
    </rPh>
    <phoneticPr fontId="2"/>
  </si>
  <si>
    <t>単価
（税抜き）
②</t>
    <rPh sb="4" eb="5">
      <t>ゼイ</t>
    </rPh>
    <rPh sb="5" eb="6">
      <t>ヌ</t>
    </rPh>
    <phoneticPr fontId="2"/>
  </si>
  <si>
    <t>単価
（税抜き）
③</t>
    <rPh sb="4" eb="6">
      <t>ゼイヌ</t>
    </rPh>
    <phoneticPr fontId="2"/>
  </si>
  <si>
    <t>合計金額（税抜き）</t>
    <rPh sb="0" eb="2">
      <t>ゴウケイ</t>
    </rPh>
    <rPh sb="2" eb="4">
      <t>キンガク</t>
    </rPh>
    <rPh sb="5" eb="6">
      <t>ゼイ</t>
    </rPh>
    <rPh sb="6" eb="7">
      <t>ヌ</t>
    </rPh>
    <phoneticPr fontId="2"/>
  </si>
  <si>
    <t>御嵩町役場</t>
    <rPh sb="0" eb="3">
      <t>ミタケチョウ</t>
    </rPh>
    <rPh sb="3" eb="5">
      <t>ヤクバ</t>
    </rPh>
    <phoneticPr fontId="2"/>
  </si>
  <si>
    <t>御嵩町御嵩1239番地１</t>
    <rPh sb="0" eb="5">
      <t>ミタケチョウミタケ</t>
    </rPh>
    <rPh sb="9" eb="11">
      <t>バンチ</t>
    </rPh>
    <phoneticPr fontId="2"/>
  </si>
  <si>
    <t>御嵩公民館</t>
    <rPh sb="0" eb="5">
      <t>ミタケコウミンカン</t>
    </rPh>
    <phoneticPr fontId="2"/>
  </si>
  <si>
    <t>御嵩町御嵩626番地１</t>
    <rPh sb="0" eb="2">
      <t>ミタケ</t>
    </rPh>
    <rPh sb="2" eb="3">
      <t>チョウ</t>
    </rPh>
    <rPh sb="3" eb="5">
      <t>ミタケ</t>
    </rPh>
    <rPh sb="8" eb="10">
      <t>バンチ</t>
    </rPh>
    <phoneticPr fontId="2"/>
  </si>
  <si>
    <t>中公民館</t>
    <rPh sb="0" eb="4">
      <t>ナカコウミンカン</t>
    </rPh>
    <phoneticPr fontId="2"/>
  </si>
  <si>
    <t>御嵩町中2171番地１</t>
    <rPh sb="0" eb="4">
      <t>ミタケチョウナカ</t>
    </rPh>
    <rPh sb="8" eb="10">
      <t>バンチ</t>
    </rPh>
    <phoneticPr fontId="2"/>
  </si>
  <si>
    <t>伏見公民館</t>
    <rPh sb="0" eb="2">
      <t>フシミ</t>
    </rPh>
    <rPh sb="2" eb="5">
      <t>コウミンカン</t>
    </rPh>
    <phoneticPr fontId="2"/>
  </si>
  <si>
    <t>御嵩町伏見990番地</t>
    <rPh sb="0" eb="3">
      <t>ミタケチョウ</t>
    </rPh>
    <rPh sb="3" eb="5">
      <t>フシミ</t>
    </rPh>
    <rPh sb="8" eb="10">
      <t>バンチ</t>
    </rPh>
    <phoneticPr fontId="2"/>
  </si>
  <si>
    <t>上之郷小学校</t>
    <rPh sb="0" eb="6">
      <t>カミノゴウショウガッコウ</t>
    </rPh>
    <phoneticPr fontId="2"/>
  </si>
  <si>
    <t>御嵩町宿2002番地</t>
    <rPh sb="0" eb="3">
      <t>ミタケチョウ</t>
    </rPh>
    <rPh sb="3" eb="4">
      <t>シュク</t>
    </rPh>
    <rPh sb="8" eb="10">
      <t>バンチ</t>
    </rPh>
    <phoneticPr fontId="2"/>
  </si>
  <si>
    <t>上之郷中学校</t>
    <rPh sb="0" eb="6">
      <t>カミノゴウチュウガッコウ</t>
    </rPh>
    <phoneticPr fontId="2"/>
  </si>
  <si>
    <t>御嵩町中切1785番地</t>
    <rPh sb="0" eb="3">
      <t>ミタケチョウ</t>
    </rPh>
    <rPh sb="3" eb="5">
      <t>ナカキリ</t>
    </rPh>
    <rPh sb="9" eb="11">
      <t>バンチ</t>
    </rPh>
    <phoneticPr fontId="2"/>
  </si>
  <si>
    <t>御嵩小学校</t>
    <rPh sb="0" eb="5">
      <t>ミタケショウガッコウ</t>
    </rPh>
    <phoneticPr fontId="2"/>
  </si>
  <si>
    <t>御嵩町中2628番地</t>
    <rPh sb="0" eb="4">
      <t>ミタケチョウナカ</t>
    </rPh>
    <rPh sb="8" eb="10">
      <t>バンチ</t>
    </rPh>
    <phoneticPr fontId="2"/>
  </si>
  <si>
    <t>向陽中学校</t>
    <rPh sb="0" eb="5">
      <t>コウヨウチュウガッコウ</t>
    </rPh>
    <phoneticPr fontId="2"/>
  </si>
  <si>
    <t>御嵩町御嵩1306番地</t>
    <rPh sb="0" eb="3">
      <t>ミタケチョウ</t>
    </rPh>
    <rPh sb="3" eb="5">
      <t>ミタケ</t>
    </rPh>
    <rPh sb="9" eb="11">
      <t>バンチ</t>
    </rPh>
    <phoneticPr fontId="2"/>
  </si>
  <si>
    <t>伏見小学校</t>
    <rPh sb="0" eb="5">
      <t>フシミショウガッコウ</t>
    </rPh>
    <phoneticPr fontId="2"/>
  </si>
  <si>
    <t>御嵩町伏見489番地</t>
    <rPh sb="0" eb="5">
      <t>ミタケチョウフシミ</t>
    </rPh>
    <rPh sb="8" eb="10">
      <t>バンチ</t>
    </rPh>
    <phoneticPr fontId="2"/>
  </si>
  <si>
    <t>共和中学校</t>
    <rPh sb="0" eb="5">
      <t>キョウワチュウガッコウ</t>
    </rPh>
    <phoneticPr fontId="2"/>
  </si>
  <si>
    <t>御嵩町伏見1875番地１</t>
    <rPh sb="0" eb="5">
      <t>ミタケチョウフシミ</t>
    </rPh>
    <rPh sb="9" eb="11">
      <t>バンチ</t>
    </rPh>
    <phoneticPr fontId="2"/>
  </si>
  <si>
    <t>御嵩町学校給食センター</t>
    <rPh sb="0" eb="3">
      <t>ミタケチョウ</t>
    </rPh>
    <rPh sb="3" eb="7">
      <t>ガッコウキュウショク</t>
    </rPh>
    <phoneticPr fontId="2"/>
  </si>
  <si>
    <t>御嵩町中2628番地40</t>
    <rPh sb="0" eb="4">
      <t>ミタケチョウナカ</t>
    </rPh>
    <rPh sb="8" eb="10">
      <t>バンチ</t>
    </rPh>
    <phoneticPr fontId="2"/>
  </si>
  <si>
    <t>御嵩町B&amp;G海洋センター</t>
    <rPh sb="0" eb="3">
      <t>ミタケチョウ</t>
    </rPh>
    <rPh sb="6" eb="8">
      <t>カイヨウ</t>
    </rPh>
    <phoneticPr fontId="2"/>
  </si>
  <si>
    <t>御嵩町中2777番地28</t>
    <rPh sb="0" eb="3">
      <t>ミタケチョウ</t>
    </rPh>
    <rPh sb="3" eb="4">
      <t>ナカ</t>
    </rPh>
    <rPh sb="8" eb="10">
      <t>バンチ</t>
    </rPh>
    <phoneticPr fontId="2"/>
  </si>
  <si>
    <t>御嵩町中山道みたけ館</t>
    <rPh sb="0" eb="3">
      <t>ミタケチョウ</t>
    </rPh>
    <rPh sb="3" eb="6">
      <t>ナカセンドウ</t>
    </rPh>
    <rPh sb="9" eb="10">
      <t>カン</t>
    </rPh>
    <phoneticPr fontId="2"/>
  </si>
  <si>
    <t>御嵩町御嵩1389番地１</t>
    <rPh sb="0" eb="3">
      <t>ミタケチョウ</t>
    </rPh>
    <rPh sb="3" eb="5">
      <t>ミタケ</t>
    </rPh>
    <rPh sb="9" eb="11">
      <t>バンチ</t>
    </rPh>
    <phoneticPr fontId="2"/>
  </si>
  <si>
    <t>2　料金の表示は全て消費税抜きの金額とする。</t>
    <rPh sb="2" eb="4">
      <t>リョウキン</t>
    </rPh>
    <rPh sb="5" eb="7">
      <t>ヒョウジ</t>
    </rPh>
    <rPh sb="8" eb="9">
      <t>スベ</t>
    </rPh>
    <rPh sb="10" eb="12">
      <t>ショウヒ</t>
    </rPh>
    <rPh sb="13" eb="14">
      <t>ヌ</t>
    </rPh>
    <rPh sb="16" eb="18">
      <t>キンガク</t>
    </rPh>
    <phoneticPr fontId="2"/>
  </si>
  <si>
    <t>使用施設名:御嵩公民館</t>
    <rPh sb="6" eb="8">
      <t>ミタケ</t>
    </rPh>
    <rPh sb="8" eb="11">
      <t>コウミンカン</t>
    </rPh>
    <phoneticPr fontId="2"/>
  </si>
  <si>
    <t>使用施設名:中公民館</t>
    <rPh sb="6" eb="7">
      <t>ナカ</t>
    </rPh>
    <rPh sb="7" eb="10">
      <t>コウミンカン</t>
    </rPh>
    <phoneticPr fontId="2"/>
  </si>
  <si>
    <t>使用施設名:伏見公民館</t>
    <rPh sb="6" eb="8">
      <t>フシミ</t>
    </rPh>
    <rPh sb="8" eb="11">
      <t>コウミンカン</t>
    </rPh>
    <phoneticPr fontId="2"/>
  </si>
  <si>
    <t>使用施設名:上之郷小学校</t>
    <rPh sb="6" eb="12">
      <t>カミノゴウショウガッコウ</t>
    </rPh>
    <phoneticPr fontId="2"/>
  </si>
  <si>
    <t>使用施設名:上之郷中学校</t>
    <rPh sb="6" eb="9">
      <t>カミノゴウ</t>
    </rPh>
    <rPh sb="9" eb="12">
      <t>チュウガッコウ</t>
    </rPh>
    <phoneticPr fontId="2"/>
  </si>
  <si>
    <t>使用施設名:御嵩小学校</t>
    <rPh sb="6" eb="11">
      <t>ミタケショウガッコウ</t>
    </rPh>
    <phoneticPr fontId="2"/>
  </si>
  <si>
    <t>使用施設名:向陽中学校</t>
    <rPh sb="6" eb="11">
      <t>コウヨウチュウガッコウ</t>
    </rPh>
    <phoneticPr fontId="2"/>
  </si>
  <si>
    <t>使用施設名:伏見小学校</t>
    <rPh sb="6" eb="8">
      <t>フシミ</t>
    </rPh>
    <rPh sb="8" eb="11">
      <t>ショウガッコウ</t>
    </rPh>
    <phoneticPr fontId="2"/>
  </si>
  <si>
    <t>使用施設名:共和中学校</t>
    <rPh sb="6" eb="8">
      <t>キョウワ</t>
    </rPh>
    <rPh sb="8" eb="11">
      <t>チュウガッコウ</t>
    </rPh>
    <rPh sb="10" eb="11">
      <t>コウ</t>
    </rPh>
    <phoneticPr fontId="2"/>
  </si>
  <si>
    <t>使用施設名:御嵩町学校給食センター</t>
    <rPh sb="6" eb="8">
      <t>ミタケ</t>
    </rPh>
    <rPh sb="8" eb="9">
      <t>チョウ</t>
    </rPh>
    <rPh sb="9" eb="11">
      <t>ガッコウ</t>
    </rPh>
    <rPh sb="11" eb="13">
      <t>キュウショク</t>
    </rPh>
    <phoneticPr fontId="2"/>
  </si>
  <si>
    <t>使用施設名:御嵩町B&amp;G海洋センター</t>
    <rPh sb="6" eb="8">
      <t>ミタケ</t>
    </rPh>
    <rPh sb="8" eb="9">
      <t>チョウ</t>
    </rPh>
    <rPh sb="12" eb="14">
      <t>カイヨウ</t>
    </rPh>
    <phoneticPr fontId="2"/>
  </si>
  <si>
    <t>使用施設名:御嵩町中山道みたけ館</t>
    <rPh sb="6" eb="8">
      <t>ミタケ</t>
    </rPh>
    <rPh sb="8" eb="9">
      <t>チョウ</t>
    </rPh>
    <rPh sb="9" eb="12">
      <t>ナカセンドウ</t>
    </rPh>
    <rPh sb="15" eb="16">
      <t>カン</t>
    </rPh>
    <phoneticPr fontId="2"/>
  </si>
  <si>
    <t>小計</t>
    <rPh sb="0" eb="2">
      <t>ショウケイ</t>
    </rPh>
    <phoneticPr fontId="2"/>
  </si>
  <si>
    <t>設計総括書</t>
    <rPh sb="0" eb="4">
      <t>セッケイソウカツ</t>
    </rPh>
    <rPh sb="4" eb="5">
      <t>ショ</t>
    </rPh>
    <phoneticPr fontId="2"/>
  </si>
  <si>
    <t>設計明細書</t>
    <rPh sb="0" eb="2">
      <t>セッケイ</t>
    </rPh>
    <rPh sb="2" eb="5">
      <t>メイサイショ</t>
    </rPh>
    <phoneticPr fontId="2"/>
  </si>
  <si>
    <r>
      <t xml:space="preserve">設計明細書により算出した
</t>
    </r>
    <r>
      <rPr>
        <sz val="12"/>
        <rFont val="ＭＳ Ｐゴシック"/>
        <family val="3"/>
        <charset val="128"/>
      </rPr>
      <t>電気料金(税抜き・燃料費調整額及び再エネ賦課金を除く)</t>
    </r>
    <rPh sb="0" eb="2">
      <t>セッケイ</t>
    </rPh>
    <rPh sb="2" eb="5">
      <t>メイサイショ</t>
    </rPh>
    <rPh sb="8" eb="10">
      <t>サンシュツ</t>
    </rPh>
    <rPh sb="13" eb="15">
      <t>デンキ</t>
    </rPh>
    <rPh sb="15" eb="17">
      <t>リョウキン</t>
    </rPh>
    <rPh sb="18" eb="20">
      <t>ゼイヌ</t>
    </rPh>
    <rPh sb="22" eb="28">
      <t>ネンリョウヒチョウセイガク</t>
    </rPh>
    <rPh sb="28" eb="29">
      <t>オヨ</t>
    </rPh>
    <rPh sb="30" eb="31">
      <t>サイ</t>
    </rPh>
    <rPh sb="33" eb="36">
      <t>フカキン</t>
    </rPh>
    <rPh sb="37" eb="38">
      <t>ノゾ</t>
    </rPh>
    <phoneticPr fontId="18"/>
  </si>
  <si>
    <t>消費税及び地方消費税</t>
    <rPh sb="0" eb="4">
      <t>ショウヒゼイオヨ</t>
    </rPh>
    <rPh sb="5" eb="10">
      <t>チホウショウヒゼイ</t>
    </rPh>
    <phoneticPr fontId="2"/>
  </si>
  <si>
    <t>(E×③)
　　　　（円）</t>
    <rPh sb="11" eb="1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</si>
</sst>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000_);[Red]\(#,##0.0000\)"/>
    <numFmt numFmtId="177" formatCode="#,###&quot; 円&quot;"/>
  </numFmts>
  <fonts count="27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name val="ＭＳ Ｐ明朝"/>
      <family val="1"/>
      <charset val="128"/>
    </font>
    <font>
      <b/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 diagonalUp="1">
      <left style="double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38" fontId="4" fillId="0" borderId="0" applyFont="0" applyFill="0" applyBorder="0" applyAlignment="0" applyProtection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38" fontId="4" fillId="0" borderId="0" applyFont="0" applyFill="0" applyBorder="0" applyAlignment="0" applyProtection="0"/>
    <xf numFmtId="0" fontId="6" fillId="0" borderId="0">
      <alignment vertical="center"/>
    </xf>
    <xf numFmtId="0" fontId="4" fillId="0" borderId="0"/>
    <xf numFmtId="0" fontId="4" fillId="0" borderId="0"/>
    <xf numFmtId="0" fontId="4" fillId="0" borderId="0"/>
    <xf numFmtId="0" fontId="1" fillId="0" borderId="0">
      <alignment vertical="center"/>
    </xf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Protection="0"/>
    <xf numFmtId="9" fontId="1" fillId="0" borderId="0" applyFont="0" applyFill="0" applyBorder="0" applyProtection="0"/>
    <xf numFmtId="9" fontId="4" fillId="0" borderId="0" applyFont="0" applyFill="0" applyBorder="0" applyProtection="0"/>
    <xf numFmtId="38" fontId="1" fillId="0" borderId="0" applyFont="0" applyFill="0" applyBorder="0" applyProtection="0"/>
    <xf numFmtId="38" fontId="4" fillId="0" borderId="0" applyFont="0" applyFill="0" applyBorder="0" applyProtection="0"/>
    <xf numFmtId="0" fontId="4" fillId="0" borderId="0">
      <alignment vertical="center"/>
    </xf>
    <xf numFmtId="0" fontId="4" fillId="0" borderId="0">
      <alignment vertical="center"/>
    </xf>
    <xf numFmtId="0" fontId="19" fillId="0" borderId="0">
      <alignment vertical="center"/>
    </xf>
    <xf numFmtId="9" fontId="19" fillId="0" borderId="0" applyFont="0" applyFill="0" applyBorder="0" applyProtection="0"/>
    <xf numFmtId="0" fontId="4" fillId="0" borderId="0"/>
    <xf numFmtId="9" fontId="1" fillId="0" borderId="0" applyFont="0" applyFill="0" applyBorder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4">
    <xf numFmtId="0" fontId="0" fillId="0" borderId="0" xfId="0"/>
    <xf numFmtId="0" fontId="5" fillId="2" borderId="0" xfId="0" applyFont="1" applyFill="1"/>
    <xf numFmtId="0" fontId="5" fillId="2" borderId="0" xfId="6" applyFont="1" applyFill="1"/>
    <xf numFmtId="0" fontId="9" fillId="2" borderId="0" xfId="0" applyFont="1" applyFill="1" applyAlignment="1">
      <alignment horizontal="left"/>
    </xf>
    <xf numFmtId="0" fontId="9" fillId="2" borderId="0" xfId="6" applyFont="1" applyFill="1" applyAlignment="1">
      <alignment horizontal="left"/>
    </xf>
    <xf numFmtId="0" fontId="9" fillId="2" borderId="0" xfId="7" applyFont="1" applyFill="1" applyAlignment="1">
      <alignment horizontal="left"/>
    </xf>
    <xf numFmtId="0" fontId="5" fillId="2" borderId="3" xfId="6" applyFont="1" applyFill="1" applyBorder="1" applyAlignment="1">
      <alignment horizontal="center" vertical="center"/>
    </xf>
    <xf numFmtId="0" fontId="5" fillId="2" borderId="10" xfId="6" applyFont="1" applyFill="1" applyBorder="1" applyAlignment="1">
      <alignment horizontal="right"/>
    </xf>
    <xf numFmtId="0" fontId="5" fillId="2" borderId="5" xfId="6" applyFont="1" applyFill="1" applyBorder="1" applyAlignment="1">
      <alignment horizontal="center" vertical="center" wrapText="1"/>
    </xf>
    <xf numFmtId="0" fontId="5" fillId="2" borderId="4" xfId="6" applyFont="1" applyFill="1" applyBorder="1" applyAlignment="1">
      <alignment horizontal="center" wrapText="1"/>
    </xf>
    <xf numFmtId="38" fontId="5" fillId="2" borderId="2" xfId="6" applyNumberFormat="1" applyFont="1" applyFill="1" applyBorder="1" applyAlignment="1">
      <alignment horizontal="right" shrinkToFit="1"/>
    </xf>
    <xf numFmtId="9" fontId="5" fillId="2" borderId="14" xfId="6" applyNumberFormat="1" applyFont="1" applyFill="1" applyBorder="1"/>
    <xf numFmtId="0" fontId="7" fillId="0" borderId="0" xfId="8" applyFont="1" applyAlignment="1">
      <alignment horizontal="left" vertical="center" wrapText="1"/>
    </xf>
    <xf numFmtId="0" fontId="10" fillId="0" borderId="0" xfId="8" applyFont="1" applyAlignment="1">
      <alignment horizontal="left" vertical="center" wrapText="1"/>
    </xf>
    <xf numFmtId="0" fontId="11" fillId="2" borderId="0" xfId="6" applyFont="1" applyFill="1"/>
    <xf numFmtId="38" fontId="5" fillId="2" borderId="23" xfId="9" applyFont="1" applyFill="1" applyBorder="1" applyAlignment="1" applyProtection="1">
      <alignment horizontal="right"/>
    </xf>
    <xf numFmtId="38" fontId="5" fillId="2" borderId="22" xfId="9" applyFont="1" applyFill="1" applyBorder="1" applyAlignment="1" applyProtection="1">
      <alignment horizontal="right"/>
    </xf>
    <xf numFmtId="0" fontId="5" fillId="2" borderId="0" xfId="6" applyFont="1" applyFill="1" applyAlignment="1">
      <alignment horizontal="center" vertical="center" wrapText="1"/>
    </xf>
    <xf numFmtId="9" fontId="4" fillId="2" borderId="0" xfId="6" applyNumberFormat="1" applyFill="1" applyAlignment="1">
      <alignment horizontal="left"/>
    </xf>
    <xf numFmtId="38" fontId="8" fillId="2" borderId="29" xfId="9" applyFont="1" applyFill="1" applyBorder="1" applyAlignment="1" applyProtection="1">
      <alignment horizontal="right"/>
    </xf>
    <xf numFmtId="0" fontId="5" fillId="2" borderId="0" xfId="6" applyFont="1" applyFill="1" applyAlignment="1">
      <alignment horizontal="right"/>
    </xf>
    <xf numFmtId="0" fontId="5" fillId="2" borderId="30" xfId="6" applyFont="1" applyFill="1" applyBorder="1" applyAlignment="1">
      <alignment horizontal="center" wrapText="1"/>
    </xf>
    <xf numFmtId="0" fontId="5" fillId="2" borderId="9" xfId="6" applyFont="1" applyFill="1" applyBorder="1" applyAlignment="1">
      <alignment horizontal="center" wrapText="1"/>
    </xf>
    <xf numFmtId="0" fontId="7" fillId="0" borderId="0" xfId="8" applyFont="1" applyAlignment="1">
      <alignment horizontal="center" vertical="center" wrapText="1"/>
    </xf>
    <xf numFmtId="0" fontId="8" fillId="2" borderId="3" xfId="6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14" xfId="6" applyFont="1" applyFill="1" applyBorder="1" applyAlignment="1">
      <alignment horizontal="right"/>
    </xf>
    <xf numFmtId="0" fontId="13" fillId="2" borderId="0" xfId="6" applyFont="1" applyFill="1" applyAlignment="1">
      <alignment horizontal="center"/>
    </xf>
    <xf numFmtId="0" fontId="4" fillId="2" borderId="0" xfId="6" applyFill="1" applyAlignment="1">
      <alignment vertical="center"/>
    </xf>
    <xf numFmtId="0" fontId="12" fillId="2" borderId="0" xfId="7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5" fillId="2" borderId="0" xfId="6" applyFont="1" applyFill="1" applyAlignment="1">
      <alignment horizontal="center" vertical="center"/>
    </xf>
    <xf numFmtId="38" fontId="5" fillId="2" borderId="0" xfId="9" applyFont="1" applyFill="1" applyBorder="1" applyProtection="1"/>
    <xf numFmtId="38" fontId="8" fillId="2" borderId="0" xfId="9" applyFont="1" applyFill="1" applyBorder="1" applyProtection="1"/>
    <xf numFmtId="38" fontId="8" fillId="2" borderId="0" xfId="9" applyFont="1" applyFill="1" applyBorder="1" applyAlignment="1" applyProtection="1">
      <alignment horizontal="right"/>
    </xf>
    <xf numFmtId="176" fontId="5" fillId="2" borderId="11" xfId="6" applyNumberFormat="1" applyFont="1" applyFill="1" applyBorder="1" applyAlignment="1">
      <alignment horizontal="right"/>
    </xf>
    <xf numFmtId="38" fontId="7" fillId="2" borderId="37" xfId="9" applyFont="1" applyFill="1" applyBorder="1" applyAlignment="1" applyProtection="1">
      <alignment horizontal="center" vertical="center" shrinkToFit="1"/>
    </xf>
    <xf numFmtId="0" fontId="15" fillId="2" borderId="0" xfId="6" applyFont="1" applyFill="1"/>
    <xf numFmtId="0" fontId="15" fillId="2" borderId="0" xfId="0" applyFont="1" applyFill="1"/>
    <xf numFmtId="0" fontId="15" fillId="2" borderId="0" xfId="0" applyFont="1" applyFill="1" applyAlignment="1">
      <alignment vertical="center"/>
    </xf>
    <xf numFmtId="40" fontId="5" fillId="2" borderId="1" xfId="1" applyNumberFormat="1" applyFont="1" applyFill="1" applyBorder="1" applyAlignment="1" applyProtection="1">
      <alignment horizontal="right" shrinkToFit="1"/>
    </xf>
    <xf numFmtId="40" fontId="5" fillId="2" borderId="3" xfId="1" applyNumberFormat="1" applyFont="1" applyFill="1" applyBorder="1" applyAlignment="1" applyProtection="1">
      <alignment horizontal="right" shrinkToFit="1"/>
    </xf>
    <xf numFmtId="40" fontId="5" fillId="2" borderId="13" xfId="1" applyNumberFormat="1" applyFont="1" applyFill="1" applyBorder="1" applyAlignment="1" applyProtection="1">
      <alignment horizontal="right" shrinkToFit="1"/>
    </xf>
    <xf numFmtId="38" fontId="5" fillId="2" borderId="36" xfId="9" applyFont="1" applyFill="1" applyBorder="1" applyAlignment="1" applyProtection="1">
      <alignment horizontal="center"/>
    </xf>
    <xf numFmtId="38" fontId="7" fillId="2" borderId="42" xfId="9" applyFont="1" applyFill="1" applyBorder="1" applyAlignment="1" applyProtection="1">
      <alignment horizontal="center" vertical="center" shrinkToFit="1"/>
    </xf>
    <xf numFmtId="38" fontId="7" fillId="2" borderId="0" xfId="9" applyFont="1" applyFill="1" applyBorder="1" applyAlignment="1" applyProtection="1">
      <alignment horizontal="center" vertical="center" shrinkToFit="1"/>
    </xf>
    <xf numFmtId="38" fontId="7" fillId="2" borderId="0" xfId="9" applyFont="1" applyFill="1" applyBorder="1" applyAlignment="1" applyProtection="1">
      <alignment horizontal="center" vertical="center"/>
    </xf>
    <xf numFmtId="0" fontId="15" fillId="2" borderId="0" xfId="6" applyFont="1" applyFill="1" applyAlignment="1">
      <alignment vertical="center"/>
    </xf>
    <xf numFmtId="40" fontId="5" fillId="2" borderId="0" xfId="1" applyNumberFormat="1" applyFont="1" applyFill="1" applyBorder="1" applyAlignment="1" applyProtection="1">
      <alignment horizontal="center"/>
    </xf>
    <xf numFmtId="38" fontId="8" fillId="2" borderId="43" xfId="9" applyFont="1" applyFill="1" applyBorder="1" applyProtection="1"/>
    <xf numFmtId="38" fontId="5" fillId="2" borderId="51" xfId="6" applyNumberFormat="1" applyFont="1" applyFill="1" applyBorder="1" applyAlignment="1">
      <alignment horizontal="right" shrinkToFit="1"/>
    </xf>
    <xf numFmtId="38" fontId="5" fillId="2" borderId="52" xfId="6" applyNumberFormat="1" applyFont="1" applyFill="1" applyBorder="1" applyAlignment="1">
      <alignment horizontal="right" shrinkToFit="1"/>
    </xf>
    <xf numFmtId="38" fontId="5" fillId="2" borderId="53" xfId="9" applyFont="1" applyFill="1" applyBorder="1" applyProtection="1"/>
    <xf numFmtId="40" fontId="5" fillId="3" borderId="26" xfId="1" applyNumberFormat="1" applyFont="1" applyFill="1" applyBorder="1" applyAlignment="1" applyProtection="1">
      <alignment horizontal="right"/>
      <protection locked="0"/>
    </xf>
    <xf numFmtId="40" fontId="5" fillId="3" borderId="27" xfId="1" applyNumberFormat="1" applyFont="1" applyFill="1" applyBorder="1" applyAlignment="1" applyProtection="1">
      <alignment horizontal="right"/>
      <protection locked="0"/>
    </xf>
    <xf numFmtId="40" fontId="5" fillId="3" borderId="28" xfId="1" applyNumberFormat="1" applyFont="1" applyFill="1" applyBorder="1" applyAlignment="1" applyProtection="1">
      <alignment horizontal="right"/>
      <protection locked="0"/>
    </xf>
    <xf numFmtId="40" fontId="5" fillId="3" borderId="39" xfId="1" applyNumberFormat="1" applyFont="1" applyFill="1" applyBorder="1" applyAlignment="1" applyProtection="1">
      <alignment horizontal="right"/>
      <protection locked="0"/>
    </xf>
    <xf numFmtId="40" fontId="5" fillId="3" borderId="25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/>
    </xf>
    <xf numFmtId="38" fontId="16" fillId="0" borderId="50" xfId="9" applyFont="1" applyFill="1" applyBorder="1" applyAlignment="1" applyProtection="1">
      <alignment horizontal="center" vertical="center" wrapText="1"/>
    </xf>
    <xf numFmtId="0" fontId="14" fillId="0" borderId="0" xfId="31" applyFont="1" applyAlignment="1">
      <alignment horizontal="center" vertical="center"/>
    </xf>
    <xf numFmtId="4" fontId="20" fillId="0" borderId="54" xfId="20" applyNumberFormat="1" applyFont="1" applyBorder="1" applyAlignment="1">
      <alignment horizontal="center" vertical="center" wrapText="1"/>
    </xf>
    <xf numFmtId="0" fontId="5" fillId="2" borderId="0" xfId="6" applyFont="1" applyFill="1" applyAlignment="1">
      <alignment horizontal="left"/>
    </xf>
    <xf numFmtId="0" fontId="21" fillId="0" borderId="0" xfId="0" applyFont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9" fillId="2" borderId="0" xfId="0" applyFont="1" applyFill="1"/>
    <xf numFmtId="0" fontId="22" fillId="2" borderId="0" xfId="6" applyFont="1" applyFill="1" applyAlignment="1">
      <alignment vertical="center"/>
    </xf>
    <xf numFmtId="0" fontId="5" fillId="2" borderId="1" xfId="6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5" fillId="2" borderId="24" xfId="9" applyFont="1" applyFill="1" applyBorder="1" applyAlignment="1" applyProtection="1">
      <alignment horizontal="center"/>
    </xf>
    <xf numFmtId="38" fontId="5" fillId="2" borderId="0" xfId="9" applyFont="1" applyFill="1" applyBorder="1" applyAlignment="1" applyProtection="1">
      <alignment horizontal="center"/>
    </xf>
    <xf numFmtId="0" fontId="5" fillId="2" borderId="7" xfId="6" applyFont="1" applyFill="1" applyBorder="1" applyAlignment="1">
      <alignment horizontal="right"/>
    </xf>
    <xf numFmtId="40" fontId="5" fillId="2" borderId="33" xfId="1" applyNumberFormat="1" applyFont="1" applyFill="1" applyBorder="1" applyAlignment="1" applyProtection="1">
      <alignment horizontal="center"/>
    </xf>
    <xf numFmtId="40" fontId="5" fillId="2" borderId="36" xfId="1" applyNumberFormat="1" applyFont="1" applyFill="1" applyBorder="1" applyAlignment="1" applyProtection="1">
      <alignment horizontal="center"/>
    </xf>
    <xf numFmtId="0" fontId="8" fillId="2" borderId="62" xfId="6" applyFont="1" applyFill="1" applyBorder="1" applyAlignment="1">
      <alignment horizontal="center"/>
    </xf>
    <xf numFmtId="38" fontId="5" fillId="2" borderId="10" xfId="6" applyNumberFormat="1" applyFont="1" applyFill="1" applyBorder="1" applyAlignment="1">
      <alignment horizontal="right" shrinkToFit="1"/>
    </xf>
    <xf numFmtId="40" fontId="5" fillId="3" borderId="63" xfId="1" applyNumberFormat="1" applyFont="1" applyFill="1" applyBorder="1" applyAlignment="1" applyProtection="1">
      <alignment horizontal="right"/>
      <protection locked="0"/>
    </xf>
    <xf numFmtId="40" fontId="5" fillId="2" borderId="44" xfId="1" applyNumberFormat="1" applyFont="1" applyFill="1" applyBorder="1" applyAlignment="1" applyProtection="1">
      <alignment horizontal="right" shrinkToFit="1"/>
    </xf>
    <xf numFmtId="40" fontId="5" fillId="2" borderId="64" xfId="1" applyNumberFormat="1" applyFont="1" applyFill="1" applyBorder="1" applyAlignment="1" applyProtection="1">
      <alignment horizontal="right" shrinkToFit="1"/>
    </xf>
    <xf numFmtId="0" fontId="8" fillId="2" borderId="21" xfId="6" applyFont="1" applyFill="1" applyBorder="1" applyAlignment="1">
      <alignment horizontal="center"/>
    </xf>
    <xf numFmtId="38" fontId="7" fillId="2" borderId="66" xfId="9" applyFont="1" applyFill="1" applyBorder="1" applyAlignment="1" applyProtection="1">
      <alignment horizontal="center" vertical="center" shrinkToFit="1"/>
    </xf>
    <xf numFmtId="40" fontId="5" fillId="2" borderId="19" xfId="1" applyNumberFormat="1" applyFont="1" applyFill="1" applyBorder="1" applyAlignment="1" applyProtection="1">
      <alignment horizontal="right" shrinkToFit="1"/>
    </xf>
    <xf numFmtId="40" fontId="5" fillId="2" borderId="69" xfId="1" applyNumberFormat="1" applyFont="1" applyFill="1" applyBorder="1" applyAlignment="1" applyProtection="1">
      <alignment horizontal="right" shrinkToFit="1"/>
    </xf>
    <xf numFmtId="0" fontId="5" fillId="2" borderId="9" xfId="6" applyFont="1" applyFill="1" applyBorder="1" applyAlignment="1">
      <alignment horizontal="center" vertical="center"/>
    </xf>
    <xf numFmtId="0" fontId="0" fillId="0" borderId="10" xfId="0" applyBorder="1"/>
    <xf numFmtId="38" fontId="9" fillId="2" borderId="36" xfId="9" applyFont="1" applyFill="1" applyBorder="1" applyProtection="1"/>
    <xf numFmtId="38" fontId="5" fillId="2" borderId="36" xfId="9" applyFont="1" applyFill="1" applyBorder="1" applyProtection="1"/>
    <xf numFmtId="38" fontId="5" fillId="2" borderId="24" xfId="9" applyFont="1" applyFill="1" applyBorder="1" applyProtection="1"/>
    <xf numFmtId="38" fontId="8" fillId="2" borderId="70" xfId="9" applyFont="1" applyFill="1" applyBorder="1" applyProtection="1"/>
    <xf numFmtId="38" fontId="5" fillId="2" borderId="20" xfId="6" applyNumberFormat="1" applyFont="1" applyFill="1" applyBorder="1" applyAlignment="1">
      <alignment horizontal="right" shrinkToFit="1"/>
    </xf>
    <xf numFmtId="40" fontId="5" fillId="2" borderId="62" xfId="1" applyNumberFormat="1" applyFont="1" applyFill="1" applyBorder="1" applyAlignment="1" applyProtection="1">
      <alignment horizontal="right" shrinkToFit="1"/>
    </xf>
    <xf numFmtId="40" fontId="5" fillId="3" borderId="43" xfId="1" applyNumberFormat="1" applyFont="1" applyFill="1" applyBorder="1" applyAlignment="1" applyProtection="1">
      <alignment horizontal="right"/>
      <protection locked="0"/>
    </xf>
    <xf numFmtId="38" fontId="5" fillId="2" borderId="0" xfId="1" applyFont="1" applyFill="1"/>
    <xf numFmtId="38" fontId="13" fillId="2" borderId="0" xfId="1" applyFont="1" applyFill="1" applyAlignment="1">
      <alignment horizontal="center"/>
    </xf>
    <xf numFmtId="38" fontId="5" fillId="2" borderId="16" xfId="1" applyFont="1" applyFill="1" applyBorder="1" applyAlignment="1">
      <alignment horizontal="center" wrapText="1"/>
    </xf>
    <xf numFmtId="38" fontId="5" fillId="2" borderId="18" xfId="1" applyFont="1" applyFill="1" applyBorder="1" applyAlignment="1">
      <alignment horizontal="center" vertical="center" wrapText="1"/>
    </xf>
    <xf numFmtId="38" fontId="0" fillId="0" borderId="4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49" xfId="1" applyFont="1" applyBorder="1" applyAlignment="1">
      <alignment vertical="center"/>
    </xf>
    <xf numFmtId="38" fontId="0" fillId="0" borderId="67" xfId="1" applyFont="1" applyBorder="1" applyAlignment="1">
      <alignment vertical="center"/>
    </xf>
    <xf numFmtId="38" fontId="5" fillId="2" borderId="48" xfId="1" applyFont="1" applyFill="1" applyBorder="1" applyAlignment="1" applyProtection="1">
      <alignment horizontal="center"/>
    </xf>
    <xf numFmtId="38" fontId="5" fillId="2" borderId="14" xfId="1" applyFont="1" applyFill="1" applyBorder="1" applyAlignment="1" applyProtection="1">
      <alignment shrinkToFit="1"/>
    </xf>
    <xf numFmtId="38" fontId="5" fillId="2" borderId="0" xfId="1" applyFont="1" applyFill="1" applyBorder="1" applyAlignment="1" applyProtection="1">
      <alignment shrinkToFit="1"/>
    </xf>
    <xf numFmtId="38" fontId="5" fillId="2" borderId="0" xfId="1" applyFont="1" applyFill="1" applyAlignment="1">
      <alignment vertical="center"/>
    </xf>
    <xf numFmtId="38" fontId="5" fillId="2" borderId="4" xfId="1" applyFont="1" applyFill="1" applyBorder="1" applyAlignment="1">
      <alignment horizontal="center" wrapText="1"/>
    </xf>
    <xf numFmtId="38" fontId="5" fillId="2" borderId="14" xfId="1" applyFont="1" applyFill="1" applyBorder="1" applyAlignment="1">
      <alignment horizontal="center" vertical="center" wrapText="1"/>
    </xf>
    <xf numFmtId="38" fontId="0" fillId="0" borderId="3" xfId="1" applyFont="1" applyBorder="1" applyAlignment="1">
      <alignment vertical="center"/>
    </xf>
    <xf numFmtId="38" fontId="0" fillId="0" borderId="62" xfId="1" applyFont="1" applyBorder="1" applyAlignment="1">
      <alignment vertical="center"/>
    </xf>
    <xf numFmtId="38" fontId="7" fillId="2" borderId="0" xfId="1" applyFont="1" applyFill="1" applyAlignment="1">
      <alignment horizontal="center" vertical="center"/>
    </xf>
    <xf numFmtId="38" fontId="15" fillId="2" borderId="0" xfId="1" applyFont="1" applyFill="1"/>
    <xf numFmtId="38" fontId="5" fillId="2" borderId="0" xfId="9" applyFont="1" applyFill="1" applyBorder="1" applyAlignment="1" applyProtection="1">
      <alignment horizontal="center"/>
    </xf>
    <xf numFmtId="38" fontId="5" fillId="2" borderId="48" xfId="1" applyFont="1" applyFill="1" applyBorder="1" applyAlignment="1" applyProtection="1">
      <alignment horizontal="center"/>
    </xf>
    <xf numFmtId="40" fontId="5" fillId="2" borderId="33" xfId="1" applyNumberFormat="1" applyFont="1" applyFill="1" applyBorder="1" applyAlignment="1" applyProtection="1">
      <alignment horizontal="center"/>
    </xf>
    <xf numFmtId="40" fontId="5" fillId="2" borderId="36" xfId="1" applyNumberFormat="1" applyFont="1" applyFill="1" applyBorder="1" applyAlignment="1" applyProtection="1">
      <alignment horizontal="center"/>
    </xf>
    <xf numFmtId="0" fontId="5" fillId="2" borderId="0" xfId="6" applyFont="1" applyFill="1" applyAlignment="1">
      <alignment horizontal="center" wrapText="1"/>
    </xf>
    <xf numFmtId="0" fontId="5" fillId="2" borderId="1" xfId="6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5" fillId="2" borderId="24" xfId="9" applyFont="1" applyFill="1" applyBorder="1" applyAlignment="1" applyProtection="1">
      <alignment horizontal="center"/>
    </xf>
    <xf numFmtId="0" fontId="9" fillId="2" borderId="0" xfId="6" applyFont="1" applyFill="1" applyAlignment="1">
      <alignment vertical="center"/>
    </xf>
    <xf numFmtId="0" fontId="13" fillId="0" borderId="0" xfId="0" applyFont="1" applyAlignment="1">
      <alignment vertical="center"/>
    </xf>
    <xf numFmtId="38" fontId="5" fillId="2" borderId="72" xfId="6" applyNumberFormat="1" applyFont="1" applyFill="1" applyBorder="1" applyAlignment="1">
      <alignment horizontal="right" shrinkToFit="1"/>
    </xf>
    <xf numFmtId="0" fontId="5" fillId="2" borderId="73" xfId="6" applyFont="1" applyFill="1" applyBorder="1"/>
    <xf numFmtId="38" fontId="5" fillId="2" borderId="73" xfId="1" applyFont="1" applyFill="1" applyBorder="1"/>
    <xf numFmtId="38" fontId="5" fillId="2" borderId="74" xfId="9" applyFont="1" applyFill="1" applyBorder="1" applyAlignment="1" applyProtection="1">
      <alignment horizontal="right"/>
    </xf>
    <xf numFmtId="40" fontId="5" fillId="2" borderId="0" xfId="6" applyNumberFormat="1" applyFont="1" applyFill="1"/>
    <xf numFmtId="40" fontId="9" fillId="2" borderId="0" xfId="6" applyNumberFormat="1" applyFont="1" applyFill="1" applyAlignment="1">
      <alignment horizontal="left"/>
    </xf>
    <xf numFmtId="40" fontId="5" fillId="2" borderId="24" xfId="9" applyNumberFormat="1" applyFont="1" applyFill="1" applyBorder="1" applyAlignment="1" applyProtection="1">
      <alignment horizontal="center"/>
    </xf>
    <xf numFmtId="40" fontId="5" fillId="2" borderId="0" xfId="9" applyNumberFormat="1" applyFont="1" applyFill="1" applyBorder="1" applyAlignment="1" applyProtection="1">
      <alignment horizontal="center"/>
    </xf>
    <xf numFmtId="40" fontId="5" fillId="2" borderId="0" xfId="0" applyNumberFormat="1" applyFont="1" applyFill="1"/>
    <xf numFmtId="40" fontId="4" fillId="2" borderId="0" xfId="6" applyNumberFormat="1" applyFill="1" applyAlignment="1">
      <alignment vertical="center"/>
    </xf>
    <xf numFmtId="40" fontId="12" fillId="2" borderId="0" xfId="7" applyNumberFormat="1" applyFont="1" applyFill="1" applyAlignment="1">
      <alignment vertical="center" wrapText="1"/>
    </xf>
    <xf numFmtId="1" fontId="5" fillId="2" borderId="0" xfId="6" applyNumberFormat="1" applyFont="1" applyFill="1"/>
    <xf numFmtId="38" fontId="5" fillId="2" borderId="0" xfId="6" applyNumberFormat="1" applyFont="1" applyFill="1" applyAlignment="1">
      <alignment horizontal="center" vertical="center"/>
    </xf>
    <xf numFmtId="38" fontId="5" fillId="2" borderId="0" xfId="9" applyFont="1" applyFill="1" applyBorder="1" applyAlignment="1" applyProtection="1">
      <alignment horizontal="center" vertical="center"/>
    </xf>
    <xf numFmtId="0" fontId="5" fillId="2" borderId="0" xfId="6" applyFont="1" applyFill="1" applyAlignment="1">
      <alignment horizontal="center" vertical="center"/>
    </xf>
    <xf numFmtId="0" fontId="5" fillId="2" borderId="73" xfId="6" applyFont="1" applyFill="1" applyBorder="1" applyAlignment="1">
      <alignment horizontal="center" vertical="center"/>
    </xf>
    <xf numFmtId="0" fontId="5" fillId="0" borderId="6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34" xfId="6" applyFont="1" applyBorder="1" applyAlignment="1">
      <alignment horizontal="center" vertical="center" wrapText="1"/>
    </xf>
    <xf numFmtId="38" fontId="5" fillId="2" borderId="68" xfId="1" applyFont="1" applyFill="1" applyBorder="1" applyAlignment="1" applyProtection="1">
      <alignment horizontal="center"/>
    </xf>
    <xf numFmtId="38" fontId="5" fillId="2" borderId="32" xfId="1" applyFont="1" applyFill="1" applyBorder="1" applyAlignment="1" applyProtection="1">
      <alignment horizontal="center"/>
    </xf>
    <xf numFmtId="38" fontId="5" fillId="2" borderId="36" xfId="1" applyFont="1" applyFill="1" applyBorder="1" applyAlignment="1" applyProtection="1">
      <alignment horizontal="center"/>
    </xf>
    <xf numFmtId="38" fontId="5" fillId="2" borderId="68" xfId="9" applyFont="1" applyFill="1" applyBorder="1" applyAlignment="1" applyProtection="1">
      <alignment horizontal="center"/>
    </xf>
    <xf numFmtId="38" fontId="5" fillId="2" borderId="32" xfId="9" applyFont="1" applyFill="1" applyBorder="1" applyAlignment="1" applyProtection="1">
      <alignment horizontal="center"/>
    </xf>
    <xf numFmtId="38" fontId="5" fillId="2" borderId="33" xfId="9" applyFont="1" applyFill="1" applyBorder="1" applyAlignment="1" applyProtection="1">
      <alignment horizontal="center"/>
    </xf>
    <xf numFmtId="0" fontId="5" fillId="2" borderId="68" xfId="9" applyNumberFormat="1" applyFont="1" applyFill="1" applyBorder="1" applyAlignment="1" applyProtection="1">
      <alignment horizontal="center" shrinkToFit="1"/>
    </xf>
    <xf numFmtId="0" fontId="5" fillId="2" borderId="32" xfId="9" applyNumberFormat="1" applyFont="1" applyFill="1" applyBorder="1" applyAlignment="1" applyProtection="1">
      <alignment horizontal="center" shrinkToFit="1"/>
    </xf>
    <xf numFmtId="0" fontId="5" fillId="2" borderId="36" xfId="9" applyNumberFormat="1" applyFont="1" applyFill="1" applyBorder="1" applyAlignment="1" applyProtection="1">
      <alignment horizontal="center" shrinkToFit="1"/>
    </xf>
    <xf numFmtId="38" fontId="5" fillId="2" borderId="17" xfId="9" applyFont="1" applyFill="1" applyBorder="1" applyAlignment="1" applyProtection="1">
      <alignment horizontal="center"/>
    </xf>
    <xf numFmtId="38" fontId="5" fillId="2" borderId="46" xfId="1" applyFont="1" applyFill="1" applyBorder="1" applyAlignment="1" applyProtection="1">
      <alignment horizontal="center"/>
    </xf>
    <xf numFmtId="38" fontId="5" fillId="2" borderId="71" xfId="1" applyFont="1" applyFill="1" applyBorder="1" applyAlignment="1" applyProtection="1">
      <alignment horizontal="center"/>
    </xf>
    <xf numFmtId="40" fontId="5" fillId="2" borderId="61" xfId="1" applyNumberFormat="1" applyFont="1" applyFill="1" applyBorder="1" applyAlignment="1" applyProtection="1">
      <alignment horizontal="center"/>
    </xf>
    <xf numFmtId="40" fontId="5" fillId="2" borderId="35" xfId="1" applyNumberFormat="1" applyFont="1" applyFill="1" applyBorder="1" applyAlignment="1" applyProtection="1">
      <alignment horizontal="center"/>
    </xf>
    <xf numFmtId="40" fontId="5" fillId="2" borderId="31" xfId="1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38" fontId="5" fillId="2" borderId="0" xfId="9" applyFont="1" applyFill="1" applyBorder="1" applyAlignment="1" applyProtection="1">
      <alignment horizontal="center"/>
    </xf>
    <xf numFmtId="38" fontId="5" fillId="2" borderId="31" xfId="1" applyFont="1" applyFill="1" applyBorder="1" applyAlignment="1" applyProtection="1">
      <alignment horizontal="center"/>
    </xf>
    <xf numFmtId="38" fontId="5" fillId="2" borderId="35" xfId="1" applyFont="1" applyFill="1" applyBorder="1" applyAlignment="1" applyProtection="1">
      <alignment horizontal="center"/>
    </xf>
    <xf numFmtId="38" fontId="5" fillId="2" borderId="31" xfId="9" applyFont="1" applyFill="1" applyBorder="1" applyAlignment="1" applyProtection="1">
      <alignment horizontal="center"/>
    </xf>
    <xf numFmtId="38" fontId="5" fillId="2" borderId="35" xfId="9" applyFont="1" applyFill="1" applyBorder="1" applyAlignment="1" applyProtection="1">
      <alignment horizontal="center"/>
    </xf>
    <xf numFmtId="38" fontId="5" fillId="2" borderId="47" xfId="1" applyFont="1" applyFill="1" applyBorder="1" applyAlignment="1" applyProtection="1">
      <alignment horizontal="center"/>
    </xf>
    <xf numFmtId="38" fontId="5" fillId="2" borderId="48" xfId="1" applyFont="1" applyFill="1" applyBorder="1" applyAlignment="1" applyProtection="1">
      <alignment horizontal="center"/>
    </xf>
    <xf numFmtId="40" fontId="5" fillId="2" borderId="32" xfId="1" applyNumberFormat="1" applyFont="1" applyFill="1" applyBorder="1" applyAlignment="1" applyProtection="1">
      <alignment horizontal="center"/>
    </xf>
    <xf numFmtId="40" fontId="5" fillId="2" borderId="33" xfId="1" applyNumberFormat="1" applyFont="1" applyFill="1" applyBorder="1" applyAlignment="1" applyProtection="1">
      <alignment horizontal="center"/>
    </xf>
    <xf numFmtId="40" fontId="5" fillId="2" borderId="36" xfId="1" applyNumberFormat="1" applyFont="1" applyFill="1" applyBorder="1" applyAlignment="1" applyProtection="1">
      <alignment horizontal="center"/>
    </xf>
    <xf numFmtId="38" fontId="5" fillId="2" borderId="61" xfId="9" applyFont="1" applyFill="1" applyBorder="1" applyAlignment="1" applyProtection="1">
      <alignment horizontal="center"/>
    </xf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/>
    <xf numFmtId="0" fontId="5" fillId="2" borderId="1" xfId="6" applyFont="1" applyFill="1" applyBorder="1"/>
    <xf numFmtId="0" fontId="0" fillId="0" borderId="1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2" borderId="12" xfId="6" applyFont="1" applyFill="1" applyBorder="1" applyAlignment="1">
      <alignment horizontal="center" vertical="center"/>
    </xf>
    <xf numFmtId="0" fontId="5" fillId="2" borderId="15" xfId="6" applyFont="1" applyFill="1" applyBorder="1" applyAlignment="1">
      <alignment horizontal="center" vertical="center"/>
    </xf>
    <xf numFmtId="0" fontId="5" fillId="2" borderId="38" xfId="6" applyFont="1" applyFill="1" applyBorder="1" applyAlignment="1">
      <alignment horizontal="center" vertical="center"/>
    </xf>
    <xf numFmtId="0" fontId="5" fillId="2" borderId="8" xfId="6" applyFont="1" applyFill="1" applyBorder="1" applyAlignment="1">
      <alignment horizontal="center" vertical="center" wrapText="1"/>
    </xf>
    <xf numFmtId="0" fontId="5" fillId="2" borderId="45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center" wrapText="1"/>
    </xf>
    <xf numFmtId="0" fontId="5" fillId="2" borderId="4" xfId="6" applyFont="1" applyFill="1" applyBorder="1" applyAlignment="1">
      <alignment horizontal="center" vertical="center" wrapText="1"/>
    </xf>
    <xf numFmtId="0" fontId="5" fillId="2" borderId="30" xfId="6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0" fontId="5" fillId="2" borderId="8" xfId="6" applyNumberFormat="1" applyFont="1" applyFill="1" applyBorder="1" applyAlignment="1">
      <alignment horizontal="center" vertical="center" wrapText="1"/>
    </xf>
    <xf numFmtId="40" fontId="0" fillId="0" borderId="45" xfId="0" applyNumberFormat="1" applyBorder="1" applyAlignment="1">
      <alignment horizontal="center" vertical="center" wrapText="1"/>
    </xf>
    <xf numFmtId="40" fontId="0" fillId="0" borderId="10" xfId="0" applyNumberFormat="1" applyBorder="1" applyAlignment="1">
      <alignment horizontal="center" vertical="center" wrapText="1"/>
    </xf>
    <xf numFmtId="0" fontId="5" fillId="2" borderId="16" xfId="6" applyFont="1" applyFill="1" applyBorder="1" applyAlignment="1">
      <alignment horizontal="center" vertical="center"/>
    </xf>
    <xf numFmtId="0" fontId="5" fillId="2" borderId="30" xfId="6" applyFont="1" applyFill="1" applyBorder="1" applyAlignment="1">
      <alignment horizontal="center" vertical="center"/>
    </xf>
    <xf numFmtId="0" fontId="5" fillId="2" borderId="5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6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/>
    </xf>
    <xf numFmtId="0" fontId="9" fillId="2" borderId="0" xfId="6" applyFont="1" applyFill="1" applyAlignment="1">
      <alignment horizontal="center"/>
    </xf>
    <xf numFmtId="0" fontId="13" fillId="0" borderId="0" xfId="0" applyFont="1" applyAlignment="1">
      <alignment horizontal="center"/>
    </xf>
    <xf numFmtId="0" fontId="23" fillId="0" borderId="0" xfId="20" applyFont="1" applyAlignment="1">
      <alignment horizontal="center" vertical="center"/>
    </xf>
    <xf numFmtId="0" fontId="24" fillId="0" borderId="0" xfId="20" applyFont="1">
      <alignment vertical="center"/>
    </xf>
    <xf numFmtId="0" fontId="20" fillId="0" borderId="55" xfId="20" applyFont="1" applyBorder="1" applyAlignment="1">
      <alignment horizontal="center" vertical="center"/>
    </xf>
    <xf numFmtId="0" fontId="20" fillId="0" borderId="54" xfId="20" applyFont="1" applyBorder="1" applyAlignment="1">
      <alignment horizontal="center" vertical="center"/>
    </xf>
    <xf numFmtId="3" fontId="25" fillId="0" borderId="56" xfId="20" applyNumberFormat="1" applyFont="1" applyBorder="1" applyAlignment="1">
      <alignment horizontal="center" vertical="center" wrapText="1"/>
    </xf>
    <xf numFmtId="0" fontId="24" fillId="0" borderId="57" xfId="20" applyFont="1" applyBorder="1" applyAlignment="1">
      <alignment horizontal="center" vertical="center"/>
    </xf>
    <xf numFmtId="0" fontId="24" fillId="0" borderId="3" xfId="20" applyFont="1" applyBorder="1">
      <alignment vertical="center"/>
    </xf>
    <xf numFmtId="4" fontId="24" fillId="0" borderId="3" xfId="20" applyNumberFormat="1" applyFont="1" applyBorder="1">
      <alignment vertical="center"/>
    </xf>
    <xf numFmtId="3" fontId="24" fillId="0" borderId="3" xfId="20" applyNumberFormat="1" applyFont="1" applyBorder="1">
      <alignment vertical="center"/>
    </xf>
    <xf numFmtId="3" fontId="24" fillId="0" borderId="23" xfId="20" applyNumberFormat="1" applyFont="1" applyBorder="1">
      <alignment vertical="center"/>
    </xf>
    <xf numFmtId="0" fontId="24" fillId="0" borderId="3" xfId="20" applyFont="1" applyBorder="1" applyAlignment="1">
      <alignment vertical="center" wrapText="1"/>
    </xf>
    <xf numFmtId="0" fontId="24" fillId="0" borderId="58" xfId="20" applyFont="1" applyBorder="1" applyAlignment="1">
      <alignment horizontal="center" vertical="center"/>
    </xf>
    <xf numFmtId="0" fontId="24" fillId="0" borderId="59" xfId="20" applyFont="1" applyBorder="1">
      <alignment vertical="center"/>
    </xf>
    <xf numFmtId="4" fontId="24" fillId="0" borderId="59" xfId="20" applyNumberFormat="1" applyFont="1" applyBorder="1">
      <alignment vertical="center"/>
    </xf>
    <xf numFmtId="3" fontId="24" fillId="0" borderId="59" xfId="20" applyNumberFormat="1" applyFont="1" applyBorder="1">
      <alignment vertical="center"/>
    </xf>
    <xf numFmtId="3" fontId="24" fillId="0" borderId="60" xfId="20" applyNumberFormat="1" applyFont="1" applyBorder="1">
      <alignment vertical="center"/>
    </xf>
    <xf numFmtId="0" fontId="24" fillId="0" borderId="0" xfId="20" applyFont="1" applyAlignment="1">
      <alignment horizontal="center" vertical="center"/>
    </xf>
    <xf numFmtId="4" fontId="24" fillId="0" borderId="0" xfId="20" applyNumberFormat="1" applyFont="1">
      <alignment vertical="center"/>
    </xf>
    <xf numFmtId="4" fontId="26" fillId="0" borderId="0" xfId="20" applyNumberFormat="1" applyFont="1" applyAlignment="1">
      <alignment horizontal="right" vertical="center"/>
    </xf>
    <xf numFmtId="177" fontId="26" fillId="0" borderId="40" xfId="20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3" fontId="24" fillId="0" borderId="0" xfId="20" applyNumberFormat="1" applyFont="1">
      <alignment vertical="center"/>
    </xf>
  </cellXfs>
  <cellStyles count="36">
    <cellStyle name="Comma" xfId="18" xr:uid="{47176517-E711-4635-983A-0BD451235021}"/>
    <cellStyle name="Comma [0]" xfId="19" xr:uid="{E18F572F-ADC7-46F5-B491-AC63EECBAFC2}"/>
    <cellStyle name="Currency" xfId="16" xr:uid="{AB064D22-BF7B-4A15-A76B-747A735D86BE}"/>
    <cellStyle name="Currency [0]" xfId="17" xr:uid="{420765D3-1D81-4242-9FCC-523694E21663}"/>
    <cellStyle name="Normal" xfId="33" xr:uid="{9FB84648-2C2B-4F97-9548-9D7D92F0F568}"/>
    <cellStyle name="Percent" xfId="15" xr:uid="{F9CE4315-6E13-4CDB-876E-F8B41CC87221}"/>
    <cellStyle name="パーセント 2" xfId="4" xr:uid="{00000000-0005-0000-0000-000000000000}"/>
    <cellStyle name="パーセント 2 2" xfId="32" xr:uid="{C7601242-3AD1-4F1E-AA3F-2308CBFFCD3D}"/>
    <cellStyle name="パーセント 2 3" xfId="23" xr:uid="{EF360631-F9B5-420B-B6BE-EBB052730C55}"/>
    <cellStyle name="パーセント 3" xfId="24" xr:uid="{1F5A949B-6FC3-4D72-9A03-85888710F69F}"/>
    <cellStyle name="パーセント 4" xfId="30" xr:uid="{50D5D58E-CC34-4BCD-AFAE-CB455CEA9834}"/>
    <cellStyle name="パーセント 5" xfId="35" xr:uid="{56AF314A-4EFF-460C-8DC5-2A509DE4C13A}"/>
    <cellStyle name="桁区切り" xfId="1" builtinId="6"/>
    <cellStyle name="桁区切り 2" xfId="3" xr:uid="{00000000-0005-0000-0000-000002000000}"/>
    <cellStyle name="桁区切り 2 2" xfId="9" xr:uid="{00000000-0005-0000-0000-000003000000}"/>
    <cellStyle name="桁区切り 2 2 2" xfId="26" xr:uid="{46805256-B2BA-48D9-A005-C48D0E1F702D}"/>
    <cellStyle name="桁区切り 2 3" xfId="25" xr:uid="{138C83F4-7293-43D1-980C-4A9DC0129740}"/>
    <cellStyle name="桁区切り 3" xfId="22" xr:uid="{9AF502F5-0C70-4654-B126-971EAE520045}"/>
    <cellStyle name="桁区切り 4" xfId="34" xr:uid="{31D3313D-0036-4216-89CC-407A836FC291}"/>
    <cellStyle name="通貨 2" xfId="5" xr:uid="{00000000-0005-0000-0000-000004000000}"/>
    <cellStyle name="標準" xfId="0" builtinId="0"/>
    <cellStyle name="標準 10" xfId="27" xr:uid="{730E76EC-A906-4011-B1E7-2D7F3C9F5288}"/>
    <cellStyle name="標準 2" xfId="2" xr:uid="{00000000-0005-0000-0000-000006000000}"/>
    <cellStyle name="標準 2 2" xfId="10" xr:uid="{00000000-0005-0000-0000-000007000000}"/>
    <cellStyle name="標準 2 2 2" xfId="6" xr:uid="{00000000-0005-0000-0000-000008000000}"/>
    <cellStyle name="標準 2 2 3" xfId="28" xr:uid="{26484F71-0167-497F-8564-A0B185DE46EB}"/>
    <cellStyle name="標準 2 3" xfId="31" xr:uid="{8A80CEE8-9A29-4AB0-B4F8-5C2B134CEB85}"/>
    <cellStyle name="標準 2 4" xfId="20" xr:uid="{EFED6CD4-681B-4EBB-875E-CE5C1367C151}"/>
    <cellStyle name="標準 3" xfId="11" xr:uid="{00000000-0005-0000-0000-000009000000}"/>
    <cellStyle name="標準 3 2" xfId="21" xr:uid="{1DA38602-06B2-4795-A46A-B22B95D02977}"/>
    <cellStyle name="標準 4" xfId="7" xr:uid="{00000000-0005-0000-0000-00000A000000}"/>
    <cellStyle name="標準 4 2" xfId="29" xr:uid="{01670961-6606-4F55-9297-BE4178F91EB2}"/>
    <cellStyle name="標準 5" xfId="12" xr:uid="{00000000-0005-0000-0000-00000B000000}"/>
    <cellStyle name="標準 6" xfId="13" xr:uid="{00000000-0005-0000-0000-00000C000000}"/>
    <cellStyle name="標準 7" xfId="8" xr:uid="{00000000-0005-0000-0000-00000D000000}"/>
    <cellStyle name="標準 8" xfId="14" xr:uid="{2BA8EFA9-61C3-4079-ABF3-A32D52466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737686</xdr:colOff>
      <xdr:row>1</xdr:row>
      <xdr:rowOff>0</xdr:rowOff>
    </xdr:from>
    <xdr:ext cx="184730" cy="46801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DF0C635-141D-4EE3-8ACA-C961BD1F3237}"/>
            </a:ext>
          </a:extLst>
        </xdr:cNvPr>
        <xdr:cNvSpPr/>
      </xdr:nvSpPr>
      <xdr:spPr>
        <a:xfrm>
          <a:off x="9800723" y="2095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43</xdr:row>
      <xdr:rowOff>0</xdr:rowOff>
    </xdr:from>
    <xdr:ext cx="184730" cy="468013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B0106EC-F3AF-4D2B-80B0-AAE4EDD7BA58}"/>
            </a:ext>
          </a:extLst>
        </xdr:cNvPr>
        <xdr:cNvSpPr/>
      </xdr:nvSpPr>
      <xdr:spPr>
        <a:xfrm>
          <a:off x="9800723" y="2095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84</xdr:row>
      <xdr:rowOff>0</xdr:rowOff>
    </xdr:from>
    <xdr:ext cx="184730" cy="468013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D6502E7-7C00-4768-BDAA-D130A9B31BDC}"/>
            </a:ext>
          </a:extLst>
        </xdr:cNvPr>
        <xdr:cNvSpPr/>
      </xdr:nvSpPr>
      <xdr:spPr>
        <a:xfrm>
          <a:off x="9800723" y="120681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125</xdr:row>
      <xdr:rowOff>0</xdr:rowOff>
    </xdr:from>
    <xdr:ext cx="184730" cy="468013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3FA8735-A826-45E1-94DA-C54AE50CCBE9}"/>
            </a:ext>
          </a:extLst>
        </xdr:cNvPr>
        <xdr:cNvSpPr/>
      </xdr:nvSpPr>
      <xdr:spPr>
        <a:xfrm>
          <a:off x="9800723" y="236982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166</xdr:row>
      <xdr:rowOff>0</xdr:rowOff>
    </xdr:from>
    <xdr:ext cx="184730" cy="468013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23B549C-3B08-4199-9AF4-AA69AF42C763}"/>
            </a:ext>
          </a:extLst>
        </xdr:cNvPr>
        <xdr:cNvSpPr/>
      </xdr:nvSpPr>
      <xdr:spPr>
        <a:xfrm>
          <a:off x="9800723" y="353472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207</xdr:row>
      <xdr:rowOff>0</xdr:rowOff>
    </xdr:from>
    <xdr:ext cx="184730" cy="468013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71C8C96-D12B-414B-98FE-AC3968DC832C}"/>
            </a:ext>
          </a:extLst>
        </xdr:cNvPr>
        <xdr:cNvSpPr/>
      </xdr:nvSpPr>
      <xdr:spPr>
        <a:xfrm>
          <a:off x="9800723" y="469963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248</xdr:row>
      <xdr:rowOff>0</xdr:rowOff>
    </xdr:from>
    <xdr:ext cx="184730" cy="468013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F611EE21-5FFF-4AE9-967C-109784D49F8F}"/>
            </a:ext>
          </a:extLst>
        </xdr:cNvPr>
        <xdr:cNvSpPr/>
      </xdr:nvSpPr>
      <xdr:spPr>
        <a:xfrm>
          <a:off x="9800723" y="5864542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289</xdr:row>
      <xdr:rowOff>0</xdr:rowOff>
    </xdr:from>
    <xdr:ext cx="184730" cy="468013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2DA01B85-AC7C-4E0B-9FEB-2D8D106DBDA6}"/>
            </a:ext>
          </a:extLst>
        </xdr:cNvPr>
        <xdr:cNvSpPr/>
      </xdr:nvSpPr>
      <xdr:spPr>
        <a:xfrm>
          <a:off x="9800723" y="702945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330</xdr:row>
      <xdr:rowOff>0</xdr:rowOff>
    </xdr:from>
    <xdr:ext cx="184730" cy="468013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CF25DC4F-F56C-4CB0-BB8A-A0C680C391C6}"/>
            </a:ext>
          </a:extLst>
        </xdr:cNvPr>
        <xdr:cNvSpPr/>
      </xdr:nvSpPr>
      <xdr:spPr>
        <a:xfrm>
          <a:off x="9800723" y="819435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371</xdr:row>
      <xdr:rowOff>0</xdr:rowOff>
    </xdr:from>
    <xdr:ext cx="184730" cy="468013"/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7B6EBD34-CE67-4F4E-8580-C7368172C8F9}"/>
            </a:ext>
          </a:extLst>
        </xdr:cNvPr>
        <xdr:cNvSpPr/>
      </xdr:nvSpPr>
      <xdr:spPr>
        <a:xfrm>
          <a:off x="9800723" y="9359265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412</xdr:row>
      <xdr:rowOff>0</xdr:rowOff>
    </xdr:from>
    <xdr:ext cx="184730" cy="468013"/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E7D714DA-AFBA-47C1-940F-9093231B8B99}"/>
            </a:ext>
          </a:extLst>
        </xdr:cNvPr>
        <xdr:cNvSpPr/>
      </xdr:nvSpPr>
      <xdr:spPr>
        <a:xfrm>
          <a:off x="9800723" y="10524172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453</xdr:row>
      <xdr:rowOff>0</xdr:rowOff>
    </xdr:from>
    <xdr:ext cx="184730" cy="468013"/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8014DA83-794A-401D-BC31-2505C71A3252}"/>
            </a:ext>
          </a:extLst>
        </xdr:cNvPr>
        <xdr:cNvSpPr/>
      </xdr:nvSpPr>
      <xdr:spPr>
        <a:xfrm>
          <a:off x="9800723" y="116890800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737686</xdr:colOff>
      <xdr:row>494</xdr:row>
      <xdr:rowOff>0</xdr:rowOff>
    </xdr:from>
    <xdr:ext cx="184730" cy="468013"/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1481F55-8809-40FB-BF3B-1D7D70C83479}"/>
            </a:ext>
          </a:extLst>
        </xdr:cNvPr>
        <xdr:cNvSpPr/>
      </xdr:nvSpPr>
      <xdr:spPr>
        <a:xfrm>
          <a:off x="9800723" y="128539875"/>
          <a:ext cx="1847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2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136B1-79C1-42AE-8AA3-2CE79EA71DFB}">
  <sheetPr>
    <pageSetUpPr fitToPage="1"/>
  </sheetPr>
  <dimension ref="A1:F19"/>
  <sheetViews>
    <sheetView showZeros="0" tabSelected="1" view="pageBreakPreview" zoomScale="85" zoomScaleNormal="100" zoomScaleSheetLayoutView="85" workbookViewId="0">
      <selection sqref="A1:F1"/>
    </sheetView>
  </sheetViews>
  <sheetFormatPr defaultColWidth="9" defaultRowHeight="12.75" x14ac:dyDescent="0.25"/>
  <cols>
    <col min="1" max="1" width="6.46484375" style="208" customWidth="1"/>
    <col min="2" max="2" width="29.73046875" style="193" customWidth="1"/>
    <col min="3" max="3" width="27.1328125" style="193" customWidth="1"/>
    <col min="4" max="4" width="13" style="209" customWidth="1"/>
    <col min="5" max="5" width="26.59765625" style="209" customWidth="1"/>
    <col min="6" max="6" width="32.265625" style="213" customWidth="1"/>
    <col min="7" max="16384" width="9" style="193"/>
  </cols>
  <sheetData>
    <row r="1" spans="1:6" s="193" customFormat="1" ht="54" customHeight="1" thickBot="1" x14ac:dyDescent="0.3">
      <c r="A1" s="192" t="s">
        <v>79</v>
      </c>
      <c r="B1" s="192"/>
      <c r="C1" s="192"/>
      <c r="D1" s="192"/>
      <c r="E1" s="192"/>
      <c r="F1" s="192"/>
    </row>
    <row r="2" spans="1:6" s="193" customFormat="1" ht="63.75" customHeight="1" x14ac:dyDescent="0.25">
      <c r="A2" s="194" t="s">
        <v>23</v>
      </c>
      <c r="B2" s="195" t="s">
        <v>22</v>
      </c>
      <c r="C2" s="195" t="s">
        <v>27</v>
      </c>
      <c r="D2" s="61" t="s">
        <v>28</v>
      </c>
      <c r="E2" s="61" t="s">
        <v>24</v>
      </c>
      <c r="F2" s="196" t="s">
        <v>81</v>
      </c>
    </row>
    <row r="3" spans="1:6" s="193" customFormat="1" ht="33.75" customHeight="1" x14ac:dyDescent="0.25">
      <c r="A3" s="197">
        <v>1</v>
      </c>
      <c r="B3" s="198" t="s">
        <v>39</v>
      </c>
      <c r="C3" s="198" t="s">
        <v>40</v>
      </c>
      <c r="D3" s="199">
        <v>291</v>
      </c>
      <c r="E3" s="200">
        <f>設計明細書!G36+設計明細書!J36</f>
        <v>851770</v>
      </c>
      <c r="F3" s="201">
        <f>設計明細書!N38</f>
        <v>0</v>
      </c>
    </row>
    <row r="4" spans="1:6" s="193" customFormat="1" ht="33.75" customHeight="1" x14ac:dyDescent="0.25">
      <c r="A4" s="197">
        <v>2</v>
      </c>
      <c r="B4" s="198" t="s">
        <v>41</v>
      </c>
      <c r="C4" s="198" t="s">
        <v>42</v>
      </c>
      <c r="D4" s="199">
        <v>61</v>
      </c>
      <c r="E4" s="200">
        <f>設計明細書!G78+設計明細書!J78</f>
        <v>102328</v>
      </c>
      <c r="F4" s="201">
        <f>設計明細書!N80</f>
        <v>0</v>
      </c>
    </row>
    <row r="5" spans="1:6" s="193" customFormat="1" ht="33.75" customHeight="1" x14ac:dyDescent="0.25">
      <c r="A5" s="197">
        <v>3</v>
      </c>
      <c r="B5" s="198" t="s">
        <v>43</v>
      </c>
      <c r="C5" s="198" t="s">
        <v>44</v>
      </c>
      <c r="D5" s="199">
        <v>99</v>
      </c>
      <c r="E5" s="200">
        <f>設計明細書!G119+設計明細書!J119</f>
        <v>91304</v>
      </c>
      <c r="F5" s="201">
        <f>設計明細書!N121</f>
        <v>0</v>
      </c>
    </row>
    <row r="6" spans="1:6" s="193" customFormat="1" ht="33.75" customHeight="1" x14ac:dyDescent="0.25">
      <c r="A6" s="197">
        <v>4</v>
      </c>
      <c r="B6" s="198" t="s">
        <v>45</v>
      </c>
      <c r="C6" s="198" t="s">
        <v>46</v>
      </c>
      <c r="D6" s="199">
        <v>50</v>
      </c>
      <c r="E6" s="200">
        <f>設計明細書!G160+設計明細書!J160</f>
        <v>83486</v>
      </c>
      <c r="F6" s="201">
        <f>設計明細書!N162</f>
        <v>0</v>
      </c>
    </row>
    <row r="7" spans="1:6" s="193" customFormat="1" ht="33.75" customHeight="1" x14ac:dyDescent="0.25">
      <c r="A7" s="197">
        <v>5</v>
      </c>
      <c r="B7" s="202" t="s">
        <v>47</v>
      </c>
      <c r="C7" s="198" t="s">
        <v>48</v>
      </c>
      <c r="D7" s="199">
        <v>85</v>
      </c>
      <c r="E7" s="200">
        <f>設計明細書!G201+設計明細書!J201</f>
        <v>203880</v>
      </c>
      <c r="F7" s="201">
        <f>設計明細書!N203</f>
        <v>0</v>
      </c>
    </row>
    <row r="8" spans="1:6" s="193" customFormat="1" ht="33.75" customHeight="1" x14ac:dyDescent="0.25">
      <c r="A8" s="197">
        <v>6</v>
      </c>
      <c r="B8" s="198" t="s">
        <v>49</v>
      </c>
      <c r="C8" s="198" t="s">
        <v>50</v>
      </c>
      <c r="D8" s="199">
        <v>37</v>
      </c>
      <c r="E8" s="200">
        <f>設計明細書!G242+設計明細書!J242</f>
        <v>116846</v>
      </c>
      <c r="F8" s="201">
        <f>設計明細書!N244</f>
        <v>0</v>
      </c>
    </row>
    <row r="9" spans="1:6" s="193" customFormat="1" ht="33.75" customHeight="1" x14ac:dyDescent="0.25">
      <c r="A9" s="197">
        <v>7</v>
      </c>
      <c r="B9" s="198" t="s">
        <v>51</v>
      </c>
      <c r="C9" s="198" t="s">
        <v>52</v>
      </c>
      <c r="D9" s="199">
        <v>142</v>
      </c>
      <c r="E9" s="200">
        <f>設計明細書!G283+設計明細書!J283</f>
        <v>253154</v>
      </c>
      <c r="F9" s="201">
        <f>設計明細書!N285</f>
        <v>0</v>
      </c>
    </row>
    <row r="10" spans="1:6" s="193" customFormat="1" ht="33.75" customHeight="1" x14ac:dyDescent="0.25">
      <c r="A10" s="197">
        <v>8</v>
      </c>
      <c r="B10" s="198" t="s">
        <v>53</v>
      </c>
      <c r="C10" s="198" t="s">
        <v>54</v>
      </c>
      <c r="D10" s="199">
        <v>57</v>
      </c>
      <c r="E10" s="200">
        <f>設計明細書!G324+設計明細書!J324</f>
        <v>166346</v>
      </c>
      <c r="F10" s="201">
        <f>設計明細書!N326</f>
        <v>0</v>
      </c>
    </row>
    <row r="11" spans="1:6" s="193" customFormat="1" ht="33.75" customHeight="1" x14ac:dyDescent="0.25">
      <c r="A11" s="197">
        <v>9</v>
      </c>
      <c r="B11" s="198" t="s">
        <v>55</v>
      </c>
      <c r="C11" s="198" t="s">
        <v>56</v>
      </c>
      <c r="D11" s="199">
        <v>112</v>
      </c>
      <c r="E11" s="200">
        <f>設計明細書!G365+設計明細書!J365</f>
        <v>156054</v>
      </c>
      <c r="F11" s="201">
        <f>設計明細書!N367</f>
        <v>0</v>
      </c>
    </row>
    <row r="12" spans="1:6" s="193" customFormat="1" ht="33.75" customHeight="1" x14ac:dyDescent="0.25">
      <c r="A12" s="197">
        <v>10</v>
      </c>
      <c r="B12" s="198" t="s">
        <v>57</v>
      </c>
      <c r="C12" s="198" t="s">
        <v>58</v>
      </c>
      <c r="D12" s="199">
        <v>57</v>
      </c>
      <c r="E12" s="200">
        <f>設計明細書!G406+設計明細書!J406</f>
        <v>194902</v>
      </c>
      <c r="F12" s="201">
        <f>設計明細書!N408</f>
        <v>0</v>
      </c>
    </row>
    <row r="13" spans="1:6" s="193" customFormat="1" ht="33.75" customHeight="1" x14ac:dyDescent="0.25">
      <c r="A13" s="197">
        <v>11</v>
      </c>
      <c r="B13" s="198" t="s">
        <v>59</v>
      </c>
      <c r="C13" s="198" t="s">
        <v>60</v>
      </c>
      <c r="D13" s="199">
        <v>64</v>
      </c>
      <c r="E13" s="200">
        <f>設計明細書!G447+設計明細書!J447</f>
        <v>207728</v>
      </c>
      <c r="F13" s="201">
        <f>設計明細書!N449</f>
        <v>0</v>
      </c>
    </row>
    <row r="14" spans="1:6" s="193" customFormat="1" ht="33.75" customHeight="1" x14ac:dyDescent="0.25">
      <c r="A14" s="197">
        <v>12</v>
      </c>
      <c r="B14" s="198" t="s">
        <v>61</v>
      </c>
      <c r="C14" s="198" t="s">
        <v>62</v>
      </c>
      <c r="D14" s="199">
        <v>30</v>
      </c>
      <c r="E14" s="200">
        <f>設計明細書!G488+設計明細書!J488</f>
        <v>103286</v>
      </c>
      <c r="F14" s="201">
        <f>設計明細書!N490</f>
        <v>0</v>
      </c>
    </row>
    <row r="15" spans="1:6" s="193" customFormat="1" ht="33.75" customHeight="1" thickBot="1" x14ac:dyDescent="0.3">
      <c r="A15" s="203">
        <v>13</v>
      </c>
      <c r="B15" s="204" t="s">
        <v>63</v>
      </c>
      <c r="C15" s="204" t="s">
        <v>64</v>
      </c>
      <c r="D15" s="205">
        <v>95</v>
      </c>
      <c r="E15" s="206">
        <f>設計明細書!G529+設計明細書!J529</f>
        <v>297762</v>
      </c>
      <c r="F15" s="207">
        <f>設計明細書!N531</f>
        <v>0</v>
      </c>
    </row>
    <row r="16" spans="1:6" s="193" customFormat="1" ht="37.5" customHeight="1" thickBot="1" x14ac:dyDescent="0.3">
      <c r="A16" s="208"/>
      <c r="D16" s="209"/>
      <c r="E16" s="210" t="s">
        <v>78</v>
      </c>
      <c r="F16" s="211">
        <f>SUM(F3:F15)</f>
        <v>0</v>
      </c>
    </row>
    <row r="17" spans="1:6" s="193" customFormat="1" ht="36.4" customHeight="1" thickBot="1" x14ac:dyDescent="0.3">
      <c r="A17" s="208"/>
      <c r="D17" s="209"/>
      <c r="E17" s="210" t="s">
        <v>82</v>
      </c>
      <c r="F17" s="211">
        <f>F16*0.1</f>
        <v>0</v>
      </c>
    </row>
    <row r="18" spans="1:6" s="193" customFormat="1" ht="36" customHeight="1" thickBot="1" x14ac:dyDescent="0.3">
      <c r="A18" s="208"/>
      <c r="D18" s="209"/>
      <c r="E18" s="210" t="s">
        <v>6</v>
      </c>
      <c r="F18" s="211">
        <f>SUM(F16:F17)</f>
        <v>0</v>
      </c>
    </row>
    <row r="19" spans="1:6" s="193" customFormat="1" ht="37.5" customHeight="1" x14ac:dyDescent="0.25">
      <c r="A19" s="208"/>
      <c r="D19" s="209"/>
      <c r="E19" s="209"/>
      <c r="F19" s="212"/>
    </row>
  </sheetData>
  <mergeCells count="1">
    <mergeCell ref="A1:F1"/>
  </mergeCells>
  <phoneticPr fontId="2"/>
  <pageMargins left="0.70866141732283461" right="0.70866141732283461" top="0.74803149606299213" bottom="0.74803149606299213" header="0.31496062992125984" footer="0.31496062992125984"/>
  <pageSetup paperSize="9" scale="65" orientation="portrait" r:id="rId1"/>
  <rowBreaks count="1" manualBreakCount="1">
    <brk id="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A250D-75B7-4083-A391-F98B78AE1103}">
  <dimension ref="A1:U535"/>
  <sheetViews>
    <sheetView showGridLines="0" showZeros="0" view="pageBreakPreview" zoomScale="85" zoomScaleNormal="55" zoomScaleSheetLayoutView="85" workbookViewId="0">
      <selection sqref="A1:F1"/>
    </sheetView>
  </sheetViews>
  <sheetFormatPr defaultColWidth="9" defaultRowHeight="12.75" x14ac:dyDescent="0.25"/>
  <cols>
    <col min="1" max="1" width="4.59765625" style="2" customWidth="1"/>
    <col min="2" max="2" width="6.59765625" style="2" customWidth="1"/>
    <col min="3" max="5" width="12.1328125" style="2" customWidth="1"/>
    <col min="6" max="6" width="18.3984375" style="124" customWidth="1"/>
    <col min="7" max="7" width="12.1328125" style="92" customWidth="1"/>
    <col min="8" max="9" width="12.1328125" style="2" customWidth="1"/>
    <col min="10" max="10" width="12.1328125" style="92" customWidth="1"/>
    <col min="11" max="12" width="12.1328125" style="2" customWidth="1"/>
    <col min="13" max="13" width="18.3984375" style="2" customWidth="1"/>
    <col min="14" max="14" width="19.59765625" style="2" customWidth="1"/>
    <col min="15" max="15" width="3.46484375" style="2" customWidth="1"/>
    <col min="16" max="16" width="14.06640625" style="2" customWidth="1"/>
    <col min="17" max="17" width="14.46484375" style="2" customWidth="1"/>
    <col min="18" max="18" width="13.86328125" style="2" customWidth="1"/>
    <col min="19" max="19" width="15.33203125" style="2" customWidth="1"/>
    <col min="20" max="20" width="5.86328125" style="2" customWidth="1"/>
    <col min="21" max="22" width="10.46484375" style="2" customWidth="1"/>
    <col min="23" max="16384" width="9" style="2"/>
  </cols>
  <sheetData>
    <row r="1" spans="1:21" ht="16.5" customHeight="1" x14ac:dyDescent="0.25"/>
    <row r="2" spans="1:21" ht="16.5" customHeight="1" x14ac:dyDescent="0.3">
      <c r="A2" s="3"/>
      <c r="B2" s="4"/>
      <c r="C2" s="4"/>
      <c r="D2" s="4"/>
      <c r="F2" s="125"/>
      <c r="H2" s="4"/>
      <c r="K2" s="4"/>
    </row>
    <row r="3" spans="1:21" ht="16.5" customHeight="1" x14ac:dyDescent="0.3">
      <c r="A3" s="3"/>
      <c r="B3" s="4"/>
      <c r="C3" s="4"/>
      <c r="D3" s="4"/>
      <c r="F3" s="125"/>
      <c r="H3" s="4"/>
      <c r="K3" s="4"/>
    </row>
    <row r="4" spans="1:21" ht="16.5" customHeight="1" x14ac:dyDescent="0.3">
      <c r="A4" s="190" t="s">
        <v>80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58"/>
      <c r="P4" s="58"/>
      <c r="Q4" s="58"/>
    </row>
    <row r="5" spans="1:21" ht="16.5" customHeight="1" x14ac:dyDescent="0.3">
      <c r="A5" s="5"/>
      <c r="B5" s="4"/>
      <c r="C5" s="4"/>
      <c r="D5" s="4"/>
      <c r="F5" s="125"/>
      <c r="G5" s="93"/>
      <c r="H5" s="27"/>
      <c r="I5" s="27"/>
      <c r="K5" s="4"/>
      <c r="L5" s="23"/>
      <c r="M5" s="23"/>
      <c r="N5" s="23"/>
      <c r="O5" s="23"/>
      <c r="P5" s="23"/>
    </row>
    <row r="6" spans="1:21" ht="16.5" customHeight="1" x14ac:dyDescent="0.3">
      <c r="A6" s="118" t="s">
        <v>34</v>
      </c>
      <c r="B6" s="119"/>
      <c r="C6" s="68"/>
      <c r="D6" s="60"/>
      <c r="F6" s="125"/>
      <c r="H6" s="4"/>
      <c r="K6" s="4"/>
      <c r="L6" s="12"/>
      <c r="M6" s="13"/>
      <c r="N6" s="13"/>
      <c r="O6" s="12"/>
      <c r="P6" s="12"/>
    </row>
    <row r="7" spans="1:21" ht="16.5" customHeight="1" x14ac:dyDescent="0.3">
      <c r="A7" s="5"/>
      <c r="B7" s="4"/>
      <c r="C7" s="4"/>
      <c r="D7" s="4"/>
      <c r="F7" s="125"/>
      <c r="H7" s="4"/>
      <c r="K7" s="4"/>
    </row>
    <row r="8" spans="1:21" ht="27" customHeight="1" x14ac:dyDescent="0.25">
      <c r="A8" s="167" t="s">
        <v>0</v>
      </c>
      <c r="B8" s="168"/>
      <c r="C8" s="167" t="s">
        <v>1</v>
      </c>
      <c r="D8" s="170"/>
      <c r="E8" s="170"/>
      <c r="F8" s="171"/>
      <c r="G8" s="172" t="s">
        <v>2</v>
      </c>
      <c r="H8" s="173"/>
      <c r="I8" s="173"/>
      <c r="J8" s="173"/>
      <c r="K8" s="173"/>
      <c r="L8" s="173"/>
      <c r="M8" s="174"/>
      <c r="N8" s="175" t="s">
        <v>21</v>
      </c>
      <c r="O8" s="177"/>
      <c r="P8" s="114"/>
    </row>
    <row r="9" spans="1:21" ht="25.5" customHeight="1" x14ac:dyDescent="0.25">
      <c r="A9" s="169"/>
      <c r="B9" s="168"/>
      <c r="C9" s="178" t="s">
        <v>9</v>
      </c>
      <c r="D9" s="179" t="s">
        <v>35</v>
      </c>
      <c r="E9" s="178" t="s">
        <v>10</v>
      </c>
      <c r="F9" s="181" t="s">
        <v>16</v>
      </c>
      <c r="G9" s="184" t="s">
        <v>12</v>
      </c>
      <c r="H9" s="185"/>
      <c r="I9" s="186"/>
      <c r="J9" s="187" t="s">
        <v>11</v>
      </c>
      <c r="K9" s="187"/>
      <c r="L9" s="187"/>
      <c r="M9" s="188" t="s">
        <v>20</v>
      </c>
      <c r="N9" s="176"/>
      <c r="O9" s="177"/>
      <c r="P9" s="114"/>
    </row>
    <row r="10" spans="1:21" ht="45" customHeight="1" x14ac:dyDescent="0.25">
      <c r="A10" s="169"/>
      <c r="B10" s="168"/>
      <c r="C10" s="154"/>
      <c r="D10" s="180"/>
      <c r="E10" s="154"/>
      <c r="F10" s="182"/>
      <c r="G10" s="94" t="s">
        <v>8</v>
      </c>
      <c r="H10" s="9" t="s">
        <v>36</v>
      </c>
      <c r="I10" s="8" t="s">
        <v>17</v>
      </c>
      <c r="J10" s="104" t="s">
        <v>8</v>
      </c>
      <c r="K10" s="21" t="s">
        <v>37</v>
      </c>
      <c r="L10" s="8" t="s">
        <v>18</v>
      </c>
      <c r="M10" s="189"/>
      <c r="N10" s="176"/>
      <c r="O10" s="17"/>
      <c r="P10" s="17"/>
    </row>
    <row r="11" spans="1:21" ht="30" customHeight="1" thickBot="1" x14ac:dyDescent="0.3">
      <c r="A11" s="67" t="s">
        <v>3</v>
      </c>
      <c r="B11" s="6" t="s">
        <v>4</v>
      </c>
      <c r="C11" s="26" t="s">
        <v>29</v>
      </c>
      <c r="D11" s="20" t="s">
        <v>30</v>
      </c>
      <c r="E11" s="11"/>
      <c r="F11" s="183"/>
      <c r="G11" s="95" t="s">
        <v>13</v>
      </c>
      <c r="H11" s="26" t="s">
        <v>19</v>
      </c>
      <c r="I11" s="22" t="s">
        <v>14</v>
      </c>
      <c r="J11" s="105" t="s">
        <v>15</v>
      </c>
      <c r="K11" s="71" t="s">
        <v>19</v>
      </c>
      <c r="L11" s="22" t="s">
        <v>83</v>
      </c>
      <c r="M11" s="35" t="s">
        <v>5</v>
      </c>
      <c r="N11" s="7" t="s">
        <v>5</v>
      </c>
      <c r="O11" s="20"/>
      <c r="P11" s="20"/>
    </row>
    <row r="12" spans="1:21" ht="20.100000000000001" customHeight="1" thickBot="1" x14ac:dyDescent="0.35">
      <c r="A12" s="137" t="s">
        <v>31</v>
      </c>
      <c r="B12" s="24">
        <v>9</v>
      </c>
      <c r="C12" s="15">
        <f>設計総括書!D3</f>
        <v>291</v>
      </c>
      <c r="D12" s="57"/>
      <c r="E12" s="36" t="s">
        <v>7</v>
      </c>
      <c r="F12" s="40">
        <f t="shared" ref="F12:F15" si="0">TRUNC(C12*D12*0.85)</f>
        <v>0</v>
      </c>
      <c r="G12" s="100"/>
      <c r="H12" s="72"/>
      <c r="I12" s="73"/>
      <c r="J12" s="106">
        <v>40276</v>
      </c>
      <c r="K12" s="91"/>
      <c r="L12" s="41">
        <f>TRUNC(J12*K12)</f>
        <v>0</v>
      </c>
      <c r="M12" s="42">
        <f>L12</f>
        <v>0</v>
      </c>
      <c r="N12" s="50">
        <f t="shared" ref="N12:N15" si="1">INT(F12+M12)</f>
        <v>0</v>
      </c>
      <c r="O12" s="156"/>
      <c r="P12" s="133"/>
      <c r="Q12" s="132"/>
      <c r="R12" s="92"/>
      <c r="S12" s="132"/>
    </row>
    <row r="13" spans="1:21" ht="20.100000000000001" customHeight="1" x14ac:dyDescent="0.3">
      <c r="A13" s="137"/>
      <c r="B13" s="24">
        <v>10</v>
      </c>
      <c r="C13" s="15">
        <f>C12</f>
        <v>291</v>
      </c>
      <c r="D13" s="53"/>
      <c r="E13" s="36" t="s">
        <v>7</v>
      </c>
      <c r="F13" s="40">
        <f t="shared" si="0"/>
        <v>0</v>
      </c>
      <c r="G13" s="96">
        <v>25631</v>
      </c>
      <c r="H13" s="57"/>
      <c r="I13" s="40">
        <f>TRUNC(G13*H13)</f>
        <v>0</v>
      </c>
      <c r="J13" s="157"/>
      <c r="K13" s="159"/>
      <c r="L13" s="159"/>
      <c r="M13" s="42">
        <f t="shared" ref="M13:M18" si="2">I13</f>
        <v>0</v>
      </c>
      <c r="N13" s="50">
        <f t="shared" si="1"/>
        <v>0</v>
      </c>
      <c r="O13" s="156"/>
      <c r="P13" s="133"/>
      <c r="Q13" s="134"/>
      <c r="R13" s="92"/>
      <c r="S13" s="132"/>
    </row>
    <row r="14" spans="1:21" ht="20.100000000000001" customHeight="1" x14ac:dyDescent="0.3">
      <c r="A14" s="137"/>
      <c r="B14" s="24">
        <v>11</v>
      </c>
      <c r="C14" s="15">
        <f t="shared" ref="C14:C35" si="3">C13</f>
        <v>291</v>
      </c>
      <c r="D14" s="53"/>
      <c r="E14" s="36" t="s">
        <v>7</v>
      </c>
      <c r="F14" s="42">
        <f t="shared" si="0"/>
        <v>0</v>
      </c>
      <c r="G14" s="97">
        <v>23744</v>
      </c>
      <c r="H14" s="53"/>
      <c r="I14" s="40">
        <f>TRUNC(G14*H14)</f>
        <v>0</v>
      </c>
      <c r="J14" s="140"/>
      <c r="K14" s="143"/>
      <c r="L14" s="143"/>
      <c r="M14" s="42">
        <f t="shared" si="2"/>
        <v>0</v>
      </c>
      <c r="N14" s="50">
        <f t="shared" si="1"/>
        <v>0</v>
      </c>
      <c r="O14" s="156"/>
      <c r="P14" s="133"/>
      <c r="Q14" s="134"/>
      <c r="R14" s="92"/>
      <c r="S14" s="132"/>
    </row>
    <row r="15" spans="1:21" ht="20.100000000000001" customHeight="1" x14ac:dyDescent="0.3">
      <c r="A15" s="137"/>
      <c r="B15" s="24">
        <v>12</v>
      </c>
      <c r="C15" s="15">
        <f t="shared" si="3"/>
        <v>291</v>
      </c>
      <c r="D15" s="53"/>
      <c r="E15" s="36" t="s">
        <v>7</v>
      </c>
      <c r="F15" s="40">
        <f t="shared" si="0"/>
        <v>0</v>
      </c>
      <c r="G15" s="96">
        <v>43033</v>
      </c>
      <c r="H15" s="53"/>
      <c r="I15" s="40">
        <f t="shared" ref="I15:I21" si="4">TRUNC(G15*H15)</f>
        <v>0</v>
      </c>
      <c r="J15" s="140"/>
      <c r="K15" s="143"/>
      <c r="L15" s="143"/>
      <c r="M15" s="42">
        <f t="shared" si="2"/>
        <v>0</v>
      </c>
      <c r="N15" s="50">
        <f t="shared" si="1"/>
        <v>0</v>
      </c>
      <c r="O15" s="70"/>
      <c r="P15" s="133"/>
      <c r="Q15" s="134"/>
      <c r="R15" s="92"/>
      <c r="S15" s="132"/>
      <c r="U15" s="131"/>
    </row>
    <row r="16" spans="1:21" ht="20.100000000000001" customHeight="1" x14ac:dyDescent="0.3">
      <c r="A16" s="154"/>
      <c r="B16" s="24">
        <v>1</v>
      </c>
      <c r="C16" s="15">
        <f t="shared" si="3"/>
        <v>291</v>
      </c>
      <c r="D16" s="53"/>
      <c r="E16" s="36" t="s">
        <v>7</v>
      </c>
      <c r="F16" s="40">
        <f>TRUNC(C16*D16*0.85)</f>
        <v>0</v>
      </c>
      <c r="G16" s="96">
        <v>53965</v>
      </c>
      <c r="H16" s="53"/>
      <c r="I16" s="40">
        <f t="shared" si="4"/>
        <v>0</v>
      </c>
      <c r="J16" s="140"/>
      <c r="K16" s="143"/>
      <c r="L16" s="143"/>
      <c r="M16" s="42">
        <f t="shared" si="2"/>
        <v>0</v>
      </c>
      <c r="N16" s="50">
        <f>INT(F16+M16)</f>
        <v>0</v>
      </c>
      <c r="O16" s="70"/>
      <c r="P16" s="133"/>
      <c r="Q16" s="134"/>
      <c r="R16" s="92"/>
      <c r="S16" s="132"/>
    </row>
    <row r="17" spans="1:19" ht="20.100000000000001" customHeight="1" x14ac:dyDescent="0.3">
      <c r="A17" s="154"/>
      <c r="B17" s="24">
        <v>2</v>
      </c>
      <c r="C17" s="15">
        <f t="shared" si="3"/>
        <v>291</v>
      </c>
      <c r="D17" s="53"/>
      <c r="E17" s="36" t="s">
        <v>7</v>
      </c>
      <c r="F17" s="40">
        <f>TRUNC(C17*D17*0.85)</f>
        <v>0</v>
      </c>
      <c r="G17" s="96">
        <v>46241</v>
      </c>
      <c r="H17" s="53"/>
      <c r="I17" s="40">
        <f t="shared" si="4"/>
        <v>0</v>
      </c>
      <c r="J17" s="140"/>
      <c r="K17" s="143"/>
      <c r="L17" s="143"/>
      <c r="M17" s="42">
        <f t="shared" si="2"/>
        <v>0</v>
      </c>
      <c r="N17" s="50">
        <f>INT(F17+M17)</f>
        <v>0</v>
      </c>
      <c r="O17" s="70"/>
      <c r="P17" s="133"/>
      <c r="Q17" s="134"/>
      <c r="R17" s="92"/>
      <c r="S17" s="132"/>
    </row>
    <row r="18" spans="1:19" ht="20.100000000000001" customHeight="1" thickBot="1" x14ac:dyDescent="0.35">
      <c r="A18" s="155"/>
      <c r="B18" s="74">
        <v>3</v>
      </c>
      <c r="C18" s="16">
        <f t="shared" si="3"/>
        <v>291</v>
      </c>
      <c r="D18" s="76"/>
      <c r="E18" s="44" t="s">
        <v>7</v>
      </c>
      <c r="F18" s="77">
        <f>TRUNC(C18*D18*0.85)</f>
        <v>0</v>
      </c>
      <c r="G18" s="98">
        <v>33046</v>
      </c>
      <c r="H18" s="76"/>
      <c r="I18" s="77">
        <f t="shared" si="4"/>
        <v>0</v>
      </c>
      <c r="J18" s="158"/>
      <c r="K18" s="160"/>
      <c r="L18" s="160"/>
      <c r="M18" s="78">
        <f t="shared" si="2"/>
        <v>0</v>
      </c>
      <c r="N18" s="51">
        <f>INT(F18+M18)</f>
        <v>0</v>
      </c>
      <c r="O18" s="70"/>
      <c r="P18" s="133"/>
      <c r="Q18" s="134"/>
      <c r="R18" s="92"/>
      <c r="S18" s="132"/>
    </row>
    <row r="19" spans="1:19" ht="20.100000000000001" customHeight="1" thickTop="1" x14ac:dyDescent="0.3">
      <c r="A19" s="136" t="s">
        <v>32</v>
      </c>
      <c r="B19" s="79">
        <v>4</v>
      </c>
      <c r="C19" s="123">
        <f t="shared" si="3"/>
        <v>291</v>
      </c>
      <c r="D19" s="56"/>
      <c r="E19" s="80" t="s">
        <v>7</v>
      </c>
      <c r="F19" s="81">
        <f>TRUNC(C19*D19*0.85)</f>
        <v>0</v>
      </c>
      <c r="G19" s="99">
        <v>21720</v>
      </c>
      <c r="H19" s="56"/>
      <c r="I19" s="81">
        <f t="shared" si="4"/>
        <v>0</v>
      </c>
      <c r="J19" s="139"/>
      <c r="K19" s="142"/>
      <c r="L19" s="145"/>
      <c r="M19" s="82">
        <f>I19</f>
        <v>0</v>
      </c>
      <c r="N19" s="75">
        <f>INT(F19+M19)</f>
        <v>0</v>
      </c>
      <c r="O19" s="156"/>
      <c r="P19" s="133"/>
      <c r="Q19" s="132"/>
      <c r="R19" s="92"/>
      <c r="S19" s="132"/>
    </row>
    <row r="20" spans="1:19" ht="20.100000000000001" customHeight="1" x14ac:dyDescent="0.3">
      <c r="A20" s="137"/>
      <c r="B20" s="24">
        <v>5</v>
      </c>
      <c r="C20" s="15">
        <f t="shared" si="3"/>
        <v>291</v>
      </c>
      <c r="D20" s="53"/>
      <c r="E20" s="36" t="s">
        <v>7</v>
      </c>
      <c r="F20" s="42">
        <f t="shared" ref="F20:F27" si="5">TRUNC(C20*D20*0.85)</f>
        <v>0</v>
      </c>
      <c r="G20" s="97">
        <v>20888</v>
      </c>
      <c r="H20" s="53"/>
      <c r="I20" s="40">
        <f t="shared" si="4"/>
        <v>0</v>
      </c>
      <c r="J20" s="140"/>
      <c r="K20" s="143"/>
      <c r="L20" s="146"/>
      <c r="M20" s="42">
        <f>I20</f>
        <v>0</v>
      </c>
      <c r="N20" s="10">
        <f t="shared" ref="N20:N27" si="6">INT(F20+M20)</f>
        <v>0</v>
      </c>
      <c r="O20" s="156"/>
      <c r="P20" s="133"/>
      <c r="Q20" s="132"/>
      <c r="R20" s="92"/>
      <c r="S20" s="134"/>
    </row>
    <row r="21" spans="1:19" ht="20.100000000000001" customHeight="1" thickBot="1" x14ac:dyDescent="0.35">
      <c r="A21" s="137"/>
      <c r="B21" s="24">
        <v>6</v>
      </c>
      <c r="C21" s="15">
        <f t="shared" si="3"/>
        <v>291</v>
      </c>
      <c r="D21" s="53"/>
      <c r="E21" s="36" t="s">
        <v>7</v>
      </c>
      <c r="F21" s="40">
        <f t="shared" si="5"/>
        <v>0</v>
      </c>
      <c r="G21" s="96">
        <v>25114</v>
      </c>
      <c r="H21" s="55"/>
      <c r="I21" s="40">
        <f t="shared" si="4"/>
        <v>0</v>
      </c>
      <c r="J21" s="141"/>
      <c r="K21" s="144"/>
      <c r="L21" s="147"/>
      <c r="M21" s="42">
        <f>I21</f>
        <v>0</v>
      </c>
      <c r="N21" s="50">
        <f t="shared" si="6"/>
        <v>0</v>
      </c>
      <c r="O21" s="156"/>
      <c r="P21" s="133"/>
      <c r="Q21" s="132"/>
      <c r="R21" s="92"/>
      <c r="S21" s="134"/>
    </row>
    <row r="22" spans="1:19" ht="20.100000000000001" customHeight="1" x14ac:dyDescent="0.3">
      <c r="A22" s="137"/>
      <c r="B22" s="24">
        <v>7</v>
      </c>
      <c r="C22" s="15">
        <f t="shared" si="3"/>
        <v>291</v>
      </c>
      <c r="D22" s="53"/>
      <c r="E22" s="36" t="s">
        <v>7</v>
      </c>
      <c r="F22" s="40">
        <f t="shared" si="5"/>
        <v>0</v>
      </c>
      <c r="G22" s="149"/>
      <c r="H22" s="151"/>
      <c r="I22" s="153"/>
      <c r="J22" s="106">
        <v>43308</v>
      </c>
      <c r="K22" s="57"/>
      <c r="L22" s="41">
        <f>TRUNC(J22*K22)</f>
        <v>0</v>
      </c>
      <c r="M22" s="42">
        <f>L22</f>
        <v>0</v>
      </c>
      <c r="N22" s="10">
        <f t="shared" si="6"/>
        <v>0</v>
      </c>
      <c r="O22" s="156"/>
      <c r="P22" s="133"/>
      <c r="Q22" s="132"/>
      <c r="R22" s="92"/>
      <c r="S22" s="134"/>
    </row>
    <row r="23" spans="1:19" ht="20.100000000000001" customHeight="1" x14ac:dyDescent="0.3">
      <c r="A23" s="137"/>
      <c r="B23" s="24">
        <v>8</v>
      </c>
      <c r="C23" s="15">
        <f t="shared" si="3"/>
        <v>291</v>
      </c>
      <c r="D23" s="53"/>
      <c r="E23" s="36" t="s">
        <v>7</v>
      </c>
      <c r="F23" s="40">
        <f t="shared" si="5"/>
        <v>0</v>
      </c>
      <c r="G23" s="161"/>
      <c r="H23" s="163"/>
      <c r="I23" s="163"/>
      <c r="J23" s="106">
        <v>48919</v>
      </c>
      <c r="K23" s="54"/>
      <c r="L23" s="41">
        <f>TRUNC(J23*K23)</f>
        <v>0</v>
      </c>
      <c r="M23" s="42">
        <f>L23</f>
        <v>0</v>
      </c>
      <c r="N23" s="10">
        <f t="shared" si="6"/>
        <v>0</v>
      </c>
      <c r="O23" s="156"/>
      <c r="P23" s="133"/>
      <c r="Q23" s="132"/>
      <c r="R23" s="92"/>
      <c r="S23" s="134"/>
    </row>
    <row r="24" spans="1:19" ht="20.100000000000001" customHeight="1" thickBot="1" x14ac:dyDescent="0.35">
      <c r="A24" s="137"/>
      <c r="B24" s="24">
        <v>9</v>
      </c>
      <c r="C24" s="15">
        <f t="shared" si="3"/>
        <v>291</v>
      </c>
      <c r="D24" s="53"/>
      <c r="E24" s="36" t="s">
        <v>7</v>
      </c>
      <c r="F24" s="40">
        <f t="shared" si="5"/>
        <v>0</v>
      </c>
      <c r="G24" s="162"/>
      <c r="H24" s="164"/>
      <c r="I24" s="165"/>
      <c r="J24" s="106">
        <v>40276</v>
      </c>
      <c r="K24" s="55"/>
      <c r="L24" s="41">
        <f>TRUNC(J24*K24)</f>
        <v>0</v>
      </c>
      <c r="M24" s="42">
        <f>L24</f>
        <v>0</v>
      </c>
      <c r="N24" s="50">
        <f t="shared" si="6"/>
        <v>0</v>
      </c>
      <c r="O24" s="156"/>
      <c r="P24" s="133"/>
      <c r="Q24" s="132"/>
      <c r="R24" s="92"/>
      <c r="S24" s="134"/>
    </row>
    <row r="25" spans="1:19" ht="20.100000000000001" customHeight="1" x14ac:dyDescent="0.3">
      <c r="A25" s="137"/>
      <c r="B25" s="24">
        <v>10</v>
      </c>
      <c r="C25" s="15">
        <f t="shared" si="3"/>
        <v>291</v>
      </c>
      <c r="D25" s="53"/>
      <c r="E25" s="36" t="s">
        <v>7</v>
      </c>
      <c r="F25" s="40">
        <f t="shared" si="5"/>
        <v>0</v>
      </c>
      <c r="G25" s="96">
        <v>25631</v>
      </c>
      <c r="H25" s="57"/>
      <c r="I25" s="40">
        <f>TRUNC(G25*H25)</f>
        <v>0</v>
      </c>
      <c r="J25" s="157"/>
      <c r="K25" s="166"/>
      <c r="L25" s="159"/>
      <c r="M25" s="42">
        <f t="shared" ref="M25:M30" si="7">I25</f>
        <v>0</v>
      </c>
      <c r="N25" s="50">
        <f t="shared" si="6"/>
        <v>0</v>
      </c>
      <c r="O25" s="156"/>
      <c r="P25" s="133"/>
      <c r="Q25" s="132"/>
      <c r="R25" s="92"/>
      <c r="S25" s="134"/>
    </row>
    <row r="26" spans="1:19" ht="20.100000000000001" customHeight="1" x14ac:dyDescent="0.3">
      <c r="A26" s="137"/>
      <c r="B26" s="24">
        <v>11</v>
      </c>
      <c r="C26" s="15">
        <f t="shared" si="3"/>
        <v>291</v>
      </c>
      <c r="D26" s="53"/>
      <c r="E26" s="36" t="s">
        <v>7</v>
      </c>
      <c r="F26" s="42">
        <f>TRUNC(C26*D26*0.85)</f>
        <v>0</v>
      </c>
      <c r="G26" s="97">
        <v>23744</v>
      </c>
      <c r="H26" s="53"/>
      <c r="I26" s="40">
        <f>TRUNC(G26*H26)</f>
        <v>0</v>
      </c>
      <c r="J26" s="140"/>
      <c r="K26" s="143"/>
      <c r="L26" s="143"/>
      <c r="M26" s="42">
        <f t="shared" si="7"/>
        <v>0</v>
      </c>
      <c r="N26" s="50">
        <f t="shared" si="6"/>
        <v>0</v>
      </c>
      <c r="O26" s="156"/>
      <c r="P26" s="133"/>
      <c r="Q26" s="132"/>
      <c r="R26" s="92"/>
      <c r="S26" s="134"/>
    </row>
    <row r="27" spans="1:19" ht="20.100000000000001" customHeight="1" x14ac:dyDescent="0.3">
      <c r="A27" s="137"/>
      <c r="B27" s="24">
        <v>12</v>
      </c>
      <c r="C27" s="15">
        <f t="shared" si="3"/>
        <v>291</v>
      </c>
      <c r="D27" s="53"/>
      <c r="E27" s="36" t="s">
        <v>7</v>
      </c>
      <c r="F27" s="40">
        <f t="shared" si="5"/>
        <v>0</v>
      </c>
      <c r="G27" s="96">
        <v>43033</v>
      </c>
      <c r="H27" s="53"/>
      <c r="I27" s="40">
        <f t="shared" ref="I27:I33" si="8">TRUNC(G27*H27)</f>
        <v>0</v>
      </c>
      <c r="J27" s="140"/>
      <c r="K27" s="143"/>
      <c r="L27" s="143"/>
      <c r="M27" s="42">
        <f t="shared" si="7"/>
        <v>0</v>
      </c>
      <c r="N27" s="50">
        <f t="shared" si="6"/>
        <v>0</v>
      </c>
      <c r="O27" s="70"/>
      <c r="P27" s="133"/>
      <c r="Q27" s="132"/>
      <c r="R27" s="92"/>
      <c r="S27" s="134"/>
    </row>
    <row r="28" spans="1:19" ht="20.100000000000001" customHeight="1" x14ac:dyDescent="0.3">
      <c r="A28" s="154"/>
      <c r="B28" s="24">
        <v>1</v>
      </c>
      <c r="C28" s="15">
        <f t="shared" si="3"/>
        <v>291</v>
      </c>
      <c r="D28" s="53"/>
      <c r="E28" s="36" t="s">
        <v>7</v>
      </c>
      <c r="F28" s="40">
        <f>TRUNC(C28*D28*0.85)</f>
        <v>0</v>
      </c>
      <c r="G28" s="96">
        <v>53965</v>
      </c>
      <c r="H28" s="53"/>
      <c r="I28" s="40">
        <f t="shared" si="8"/>
        <v>0</v>
      </c>
      <c r="J28" s="140"/>
      <c r="K28" s="143"/>
      <c r="L28" s="143"/>
      <c r="M28" s="42">
        <f t="shared" si="7"/>
        <v>0</v>
      </c>
      <c r="N28" s="50">
        <f>INT(F28+M28)</f>
        <v>0</v>
      </c>
      <c r="O28" s="70"/>
      <c r="P28" s="133"/>
      <c r="Q28" s="132"/>
      <c r="R28" s="92"/>
      <c r="S28" s="134"/>
    </row>
    <row r="29" spans="1:19" ht="20.100000000000001" customHeight="1" x14ac:dyDescent="0.3">
      <c r="A29" s="154"/>
      <c r="B29" s="24">
        <v>2</v>
      </c>
      <c r="C29" s="15">
        <f t="shared" si="3"/>
        <v>291</v>
      </c>
      <c r="D29" s="53"/>
      <c r="E29" s="36" t="s">
        <v>7</v>
      </c>
      <c r="F29" s="40">
        <f>TRUNC(C29*D29*0.85)</f>
        <v>0</v>
      </c>
      <c r="G29" s="96">
        <v>46241</v>
      </c>
      <c r="H29" s="53"/>
      <c r="I29" s="40">
        <f t="shared" si="8"/>
        <v>0</v>
      </c>
      <c r="J29" s="140"/>
      <c r="K29" s="143"/>
      <c r="L29" s="143"/>
      <c r="M29" s="42">
        <f t="shared" si="7"/>
        <v>0</v>
      </c>
      <c r="N29" s="50">
        <f>INT(F29+M29)</f>
        <v>0</v>
      </c>
      <c r="O29" s="70"/>
      <c r="P29" s="133"/>
      <c r="Q29" s="132"/>
      <c r="R29" s="92"/>
      <c r="S29" s="134"/>
    </row>
    <row r="30" spans="1:19" ht="20.100000000000001" customHeight="1" thickBot="1" x14ac:dyDescent="0.35">
      <c r="A30" s="155"/>
      <c r="B30" s="74">
        <v>3</v>
      </c>
      <c r="C30" s="16">
        <f t="shared" si="3"/>
        <v>291</v>
      </c>
      <c r="D30" s="76"/>
      <c r="E30" s="44" t="s">
        <v>7</v>
      </c>
      <c r="F30" s="77">
        <f>TRUNC(C30*D30*0.85)</f>
        <v>0</v>
      </c>
      <c r="G30" s="98">
        <v>33046</v>
      </c>
      <c r="H30" s="76"/>
      <c r="I30" s="77">
        <f t="shared" si="8"/>
        <v>0</v>
      </c>
      <c r="J30" s="158"/>
      <c r="K30" s="160"/>
      <c r="L30" s="160"/>
      <c r="M30" s="78">
        <f t="shared" si="7"/>
        <v>0</v>
      </c>
      <c r="N30" s="51">
        <f>INT(F30+M30)</f>
        <v>0</v>
      </c>
      <c r="O30" s="70"/>
      <c r="P30" s="133"/>
      <c r="Q30" s="132"/>
      <c r="R30" s="92"/>
      <c r="S30" s="134"/>
    </row>
    <row r="31" spans="1:19" ht="20.100000000000001" customHeight="1" thickTop="1" x14ac:dyDescent="0.3">
      <c r="A31" s="136" t="s">
        <v>33</v>
      </c>
      <c r="B31" s="79">
        <v>4</v>
      </c>
      <c r="C31" s="123">
        <f t="shared" si="3"/>
        <v>291</v>
      </c>
      <c r="D31" s="56"/>
      <c r="E31" s="80" t="s">
        <v>7</v>
      </c>
      <c r="F31" s="81">
        <f>TRUNC(C31*D31*0.85)</f>
        <v>0</v>
      </c>
      <c r="G31" s="99">
        <v>21720</v>
      </c>
      <c r="H31" s="56"/>
      <c r="I31" s="81">
        <f t="shared" si="8"/>
        <v>0</v>
      </c>
      <c r="J31" s="139"/>
      <c r="K31" s="142"/>
      <c r="L31" s="145"/>
      <c r="M31" s="82">
        <f>I31</f>
        <v>0</v>
      </c>
      <c r="N31" s="89">
        <f>INT(F31+M31)</f>
        <v>0</v>
      </c>
      <c r="O31" s="148"/>
      <c r="P31" s="133"/>
      <c r="Q31" s="132"/>
      <c r="R31" s="92"/>
      <c r="S31" s="132"/>
    </row>
    <row r="32" spans="1:19" ht="20.100000000000001" customHeight="1" x14ac:dyDescent="0.3">
      <c r="A32" s="137"/>
      <c r="B32" s="24">
        <v>5</v>
      </c>
      <c r="C32" s="15">
        <f t="shared" si="3"/>
        <v>291</v>
      </c>
      <c r="D32" s="53"/>
      <c r="E32" s="36" t="s">
        <v>7</v>
      </c>
      <c r="F32" s="42">
        <f t="shared" ref="F32:F35" si="9">TRUNC(C32*D32*0.85)</f>
        <v>0</v>
      </c>
      <c r="G32" s="97">
        <v>20888</v>
      </c>
      <c r="H32" s="53"/>
      <c r="I32" s="40">
        <f t="shared" si="8"/>
        <v>0</v>
      </c>
      <c r="J32" s="140"/>
      <c r="K32" s="143"/>
      <c r="L32" s="146"/>
      <c r="M32" s="42">
        <f>I32</f>
        <v>0</v>
      </c>
      <c r="N32" s="10">
        <f t="shared" ref="N32:N35" si="10">INT(F32+M32)</f>
        <v>0</v>
      </c>
      <c r="O32" s="148"/>
      <c r="P32" s="133"/>
      <c r="Q32" s="134"/>
      <c r="R32" s="92"/>
      <c r="S32" s="134"/>
    </row>
    <row r="33" spans="1:19" ht="20.100000000000001" customHeight="1" thickBot="1" x14ac:dyDescent="0.35">
      <c r="A33" s="137"/>
      <c r="B33" s="24">
        <v>6</v>
      </c>
      <c r="C33" s="15">
        <f t="shared" si="3"/>
        <v>291</v>
      </c>
      <c r="D33" s="53"/>
      <c r="E33" s="36" t="s">
        <v>7</v>
      </c>
      <c r="F33" s="40">
        <f t="shared" si="9"/>
        <v>0</v>
      </c>
      <c r="G33" s="96">
        <v>25114</v>
      </c>
      <c r="H33" s="55"/>
      <c r="I33" s="40">
        <f t="shared" si="8"/>
        <v>0</v>
      </c>
      <c r="J33" s="141"/>
      <c r="K33" s="144"/>
      <c r="L33" s="147"/>
      <c r="M33" s="42">
        <f>I33</f>
        <v>0</v>
      </c>
      <c r="N33" s="50">
        <f t="shared" si="10"/>
        <v>0</v>
      </c>
      <c r="O33" s="148"/>
      <c r="P33" s="133"/>
      <c r="Q33" s="134"/>
      <c r="R33" s="92"/>
      <c r="S33" s="134"/>
    </row>
    <row r="34" spans="1:19" ht="20.100000000000001" customHeight="1" x14ac:dyDescent="0.3">
      <c r="A34" s="137"/>
      <c r="B34" s="24">
        <v>7</v>
      </c>
      <c r="C34" s="15">
        <f t="shared" si="3"/>
        <v>291</v>
      </c>
      <c r="D34" s="53"/>
      <c r="E34" s="36" t="s">
        <v>7</v>
      </c>
      <c r="F34" s="40">
        <f>TRUNC(C34*D34*0.85)</f>
        <v>0</v>
      </c>
      <c r="G34" s="149"/>
      <c r="H34" s="151"/>
      <c r="I34" s="153"/>
      <c r="J34" s="106">
        <v>43308</v>
      </c>
      <c r="K34" s="57"/>
      <c r="L34" s="41">
        <f>TRUNC(J34*K34)</f>
        <v>0</v>
      </c>
      <c r="M34" s="42">
        <f>L34</f>
        <v>0</v>
      </c>
      <c r="N34" s="10">
        <f t="shared" si="10"/>
        <v>0</v>
      </c>
      <c r="O34" s="148"/>
      <c r="P34" s="133"/>
      <c r="Q34" s="134"/>
      <c r="R34" s="92"/>
      <c r="S34" s="134"/>
    </row>
    <row r="35" spans="1:19" s="121" customFormat="1" ht="20.100000000000001" customHeight="1" thickBot="1" x14ac:dyDescent="0.35">
      <c r="A35" s="138"/>
      <c r="B35" s="74">
        <v>8</v>
      </c>
      <c r="C35" s="16">
        <f t="shared" si="3"/>
        <v>291</v>
      </c>
      <c r="D35" s="55"/>
      <c r="E35" s="44" t="s">
        <v>7</v>
      </c>
      <c r="F35" s="77">
        <f t="shared" si="9"/>
        <v>0</v>
      </c>
      <c r="G35" s="150"/>
      <c r="H35" s="152"/>
      <c r="I35" s="152"/>
      <c r="J35" s="107">
        <v>48919</v>
      </c>
      <c r="K35" s="55"/>
      <c r="L35" s="90">
        <f>TRUNC(J35*K35)</f>
        <v>0</v>
      </c>
      <c r="M35" s="78">
        <f>L35</f>
        <v>0</v>
      </c>
      <c r="N35" s="120">
        <f t="shared" si="10"/>
        <v>0</v>
      </c>
      <c r="O35" s="148"/>
      <c r="P35" s="133"/>
      <c r="Q35" s="135"/>
      <c r="R35" s="122"/>
      <c r="S35" s="135"/>
    </row>
    <row r="36" spans="1:19" ht="47.25" customHeight="1" thickTop="1" thickBot="1" x14ac:dyDescent="0.35">
      <c r="A36" s="83" t="s">
        <v>6</v>
      </c>
      <c r="B36" s="84"/>
      <c r="C36" s="69"/>
      <c r="D36" s="69"/>
      <c r="E36" s="43"/>
      <c r="F36" s="126"/>
      <c r="G36" s="101">
        <f>SUM(G12:G35)</f>
        <v>586764</v>
      </c>
      <c r="H36" s="69"/>
      <c r="I36" s="85"/>
      <c r="J36" s="101">
        <f>SUM(J12:J35)</f>
        <v>265006</v>
      </c>
      <c r="K36" s="69"/>
      <c r="L36" s="86"/>
      <c r="M36" s="87"/>
      <c r="N36" s="88">
        <f>SUM(N12:N35)</f>
        <v>0</v>
      </c>
      <c r="O36" s="19"/>
      <c r="P36" s="34"/>
      <c r="R36" s="92"/>
    </row>
    <row r="37" spans="1:19" ht="47.25" customHeight="1" thickTop="1" thickBot="1" x14ac:dyDescent="0.35">
      <c r="A37" s="31"/>
      <c r="C37" s="70"/>
      <c r="D37" s="70"/>
      <c r="E37" s="70"/>
      <c r="F37" s="127"/>
      <c r="G37" s="102"/>
      <c r="H37" s="70"/>
      <c r="I37" s="32"/>
      <c r="J37" s="102"/>
      <c r="K37" s="70"/>
      <c r="L37" s="32"/>
      <c r="M37" s="32"/>
      <c r="N37" s="52"/>
      <c r="O37" s="33"/>
      <c r="P37" s="33"/>
      <c r="Q37" s="34"/>
    </row>
    <row r="38" spans="1:19" ht="45" customHeight="1" thickBot="1" x14ac:dyDescent="0.35">
      <c r="A38" s="64" t="s">
        <v>25</v>
      </c>
      <c r="B38" s="65"/>
      <c r="C38" s="70"/>
      <c r="D38" s="70"/>
      <c r="E38" s="70"/>
      <c r="F38" s="127"/>
      <c r="G38" s="102"/>
      <c r="H38" s="70"/>
      <c r="M38" s="59" t="s">
        <v>38</v>
      </c>
      <c r="N38" s="49">
        <f>N36</f>
        <v>0</v>
      </c>
      <c r="Q38" s="34"/>
    </row>
    <row r="39" spans="1:19" ht="15.75" customHeight="1" x14ac:dyDescent="0.25">
      <c r="A39" s="64"/>
      <c r="B39" s="66" t="s">
        <v>26</v>
      </c>
      <c r="I39" s="70"/>
      <c r="J39" s="108"/>
      <c r="K39" s="45"/>
      <c r="L39" s="46"/>
      <c r="M39" s="62"/>
      <c r="Q39" s="18"/>
      <c r="S39" s="14"/>
    </row>
    <row r="40" spans="1:19" s="1" customFormat="1" ht="13.5" customHeight="1" x14ac:dyDescent="0.25">
      <c r="A40" s="64"/>
      <c r="B40" s="64" t="s">
        <v>65</v>
      </c>
      <c r="F40" s="128"/>
      <c r="G40" s="92"/>
      <c r="I40" s="47"/>
      <c r="J40" s="109"/>
      <c r="K40" s="37"/>
      <c r="L40" s="37"/>
      <c r="M40" s="63"/>
    </row>
    <row r="41" spans="1:19" s="25" customFormat="1" ht="18" customHeight="1" x14ac:dyDescent="0.25">
      <c r="A41" s="64"/>
      <c r="B41" s="64"/>
      <c r="D41" s="28"/>
      <c r="E41" s="28"/>
      <c r="F41" s="129"/>
      <c r="G41" s="103"/>
      <c r="I41" s="39"/>
      <c r="J41" s="109"/>
      <c r="K41" s="38"/>
      <c r="L41" s="38"/>
      <c r="M41" s="48"/>
      <c r="N41" s="48"/>
    </row>
    <row r="42" spans="1:19" s="25" customFormat="1" ht="18" customHeight="1" x14ac:dyDescent="0.25">
      <c r="B42" s="30"/>
      <c r="D42" s="29"/>
      <c r="E42" s="29"/>
      <c r="F42" s="130"/>
      <c r="G42" s="103"/>
      <c r="J42" s="103"/>
    </row>
    <row r="43" spans="1:19" ht="16.5" customHeight="1" x14ac:dyDescent="0.25"/>
    <row r="44" spans="1:19" ht="16.5" customHeight="1" x14ac:dyDescent="0.3">
      <c r="A44" s="3"/>
      <c r="B44" s="4"/>
      <c r="C44" s="4"/>
      <c r="D44" s="4"/>
      <c r="F44" s="125"/>
      <c r="H44" s="4"/>
      <c r="K44" s="4"/>
    </row>
    <row r="45" spans="1:19" ht="16.5" customHeight="1" x14ac:dyDescent="0.3">
      <c r="A45" s="3"/>
      <c r="B45" s="4"/>
      <c r="C45" s="4"/>
      <c r="D45" s="4"/>
      <c r="F45" s="125"/>
      <c r="H45" s="4"/>
      <c r="K45" s="4"/>
    </row>
    <row r="46" spans="1:19" ht="16.5" customHeight="1" x14ac:dyDescent="0.3">
      <c r="A46" s="190" t="s">
        <v>80</v>
      </c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58"/>
      <c r="P46" s="58"/>
      <c r="Q46" s="58"/>
    </row>
    <row r="47" spans="1:19" ht="16.5" customHeight="1" x14ac:dyDescent="0.3">
      <c r="A47" s="5"/>
      <c r="B47" s="4"/>
      <c r="C47" s="4"/>
      <c r="D47" s="4"/>
      <c r="F47" s="125"/>
      <c r="G47" s="93"/>
      <c r="H47" s="27"/>
      <c r="I47" s="27"/>
      <c r="K47" s="4"/>
      <c r="L47" s="23"/>
      <c r="M47" s="23"/>
      <c r="N47" s="23"/>
      <c r="O47" s="23"/>
      <c r="P47" s="23"/>
    </row>
    <row r="48" spans="1:19" ht="16.5" customHeight="1" x14ac:dyDescent="0.3">
      <c r="A48" s="118" t="s">
        <v>66</v>
      </c>
      <c r="B48" s="119"/>
      <c r="C48" s="68"/>
      <c r="D48" s="60"/>
      <c r="F48" s="125"/>
      <c r="H48" s="4"/>
      <c r="K48" s="4"/>
      <c r="L48" s="12"/>
      <c r="M48" s="13"/>
      <c r="N48" s="13"/>
      <c r="O48" s="12"/>
      <c r="P48" s="12"/>
    </row>
    <row r="49" spans="1:18" ht="16.5" customHeight="1" x14ac:dyDescent="0.3">
      <c r="A49" s="5"/>
      <c r="B49" s="4"/>
      <c r="C49" s="4"/>
      <c r="D49" s="4"/>
      <c r="F49" s="125"/>
      <c r="H49" s="4"/>
      <c r="K49" s="4"/>
    </row>
    <row r="50" spans="1:18" ht="27" customHeight="1" x14ac:dyDescent="0.25">
      <c r="A50" s="167" t="s">
        <v>0</v>
      </c>
      <c r="B50" s="168"/>
      <c r="C50" s="167" t="s">
        <v>1</v>
      </c>
      <c r="D50" s="170"/>
      <c r="E50" s="170"/>
      <c r="F50" s="171"/>
      <c r="G50" s="172" t="s">
        <v>2</v>
      </c>
      <c r="H50" s="173"/>
      <c r="I50" s="173"/>
      <c r="J50" s="173"/>
      <c r="K50" s="173"/>
      <c r="L50" s="173"/>
      <c r="M50" s="174"/>
      <c r="N50" s="175" t="s">
        <v>21</v>
      </c>
      <c r="O50" s="177"/>
      <c r="P50" s="114"/>
    </row>
    <row r="51" spans="1:18" ht="25.5" customHeight="1" x14ac:dyDescent="0.25">
      <c r="A51" s="169"/>
      <c r="B51" s="168"/>
      <c r="C51" s="178" t="s">
        <v>9</v>
      </c>
      <c r="D51" s="179" t="s">
        <v>35</v>
      </c>
      <c r="E51" s="178" t="s">
        <v>10</v>
      </c>
      <c r="F51" s="181" t="s">
        <v>16</v>
      </c>
      <c r="G51" s="184" t="s">
        <v>12</v>
      </c>
      <c r="H51" s="185"/>
      <c r="I51" s="186"/>
      <c r="J51" s="187" t="s">
        <v>11</v>
      </c>
      <c r="K51" s="187"/>
      <c r="L51" s="187"/>
      <c r="M51" s="188" t="s">
        <v>20</v>
      </c>
      <c r="N51" s="176"/>
      <c r="O51" s="177"/>
      <c r="P51" s="114"/>
    </row>
    <row r="52" spans="1:18" ht="45" customHeight="1" x14ac:dyDescent="0.25">
      <c r="A52" s="169"/>
      <c r="B52" s="168"/>
      <c r="C52" s="154"/>
      <c r="D52" s="180"/>
      <c r="E52" s="154"/>
      <c r="F52" s="182"/>
      <c r="G52" s="94" t="s">
        <v>8</v>
      </c>
      <c r="H52" s="9" t="s">
        <v>36</v>
      </c>
      <c r="I52" s="8" t="s">
        <v>17</v>
      </c>
      <c r="J52" s="104" t="s">
        <v>8</v>
      </c>
      <c r="K52" s="21" t="s">
        <v>37</v>
      </c>
      <c r="L52" s="8" t="s">
        <v>18</v>
      </c>
      <c r="M52" s="189"/>
      <c r="N52" s="176"/>
      <c r="O52" s="17"/>
      <c r="P52" s="17"/>
    </row>
    <row r="53" spans="1:18" ht="30" customHeight="1" thickBot="1" x14ac:dyDescent="0.3">
      <c r="A53" s="67" t="s">
        <v>3</v>
      </c>
      <c r="B53" s="6" t="s">
        <v>4</v>
      </c>
      <c r="C53" s="26" t="s">
        <v>29</v>
      </c>
      <c r="D53" s="20" t="s">
        <v>30</v>
      </c>
      <c r="E53" s="11"/>
      <c r="F53" s="183"/>
      <c r="G53" s="95" t="s">
        <v>13</v>
      </c>
      <c r="H53" s="26" t="s">
        <v>19</v>
      </c>
      <c r="I53" s="22" t="s">
        <v>14</v>
      </c>
      <c r="J53" s="105" t="s">
        <v>15</v>
      </c>
      <c r="K53" s="71" t="s">
        <v>19</v>
      </c>
      <c r="L53" s="22" t="s">
        <v>83</v>
      </c>
      <c r="M53" s="35" t="s">
        <v>5</v>
      </c>
      <c r="N53" s="7" t="s">
        <v>5</v>
      </c>
      <c r="O53" s="20"/>
      <c r="P53" s="20"/>
    </row>
    <row r="54" spans="1:18" ht="20.100000000000001" customHeight="1" thickBot="1" x14ac:dyDescent="0.35">
      <c r="A54" s="137" t="s">
        <v>31</v>
      </c>
      <c r="B54" s="24">
        <v>9</v>
      </c>
      <c r="C54" s="15">
        <f>設計総括書!D4</f>
        <v>61</v>
      </c>
      <c r="D54" s="57"/>
      <c r="E54" s="36" t="s">
        <v>7</v>
      </c>
      <c r="F54" s="40">
        <f t="shared" ref="F54:F57" si="11">TRUNC(C54*D54*0.85)</f>
        <v>0</v>
      </c>
      <c r="G54" s="100"/>
      <c r="H54" s="72"/>
      <c r="I54" s="73"/>
      <c r="J54" s="106">
        <v>4776</v>
      </c>
      <c r="K54" s="91"/>
      <c r="L54" s="41">
        <f>TRUNC(J54*K54)</f>
        <v>0</v>
      </c>
      <c r="M54" s="42">
        <f>L54</f>
        <v>0</v>
      </c>
      <c r="N54" s="50">
        <f>INT(F54+M54)</f>
        <v>0</v>
      </c>
      <c r="O54" s="156"/>
      <c r="P54" s="110"/>
      <c r="R54" s="92"/>
    </row>
    <row r="55" spans="1:18" ht="20.100000000000001" customHeight="1" x14ac:dyDescent="0.3">
      <c r="A55" s="137"/>
      <c r="B55" s="24">
        <v>10</v>
      </c>
      <c r="C55" s="15">
        <f>C54</f>
        <v>61</v>
      </c>
      <c r="D55" s="53"/>
      <c r="E55" s="36" t="s">
        <v>7</v>
      </c>
      <c r="F55" s="40">
        <f t="shared" si="11"/>
        <v>0</v>
      </c>
      <c r="G55" s="96">
        <v>3539</v>
      </c>
      <c r="H55" s="57"/>
      <c r="I55" s="40">
        <f>TRUNC(G55*H55)</f>
        <v>0</v>
      </c>
      <c r="J55" s="157"/>
      <c r="K55" s="159"/>
      <c r="L55" s="159"/>
      <c r="M55" s="42">
        <f t="shared" ref="M55:M60" si="12">I55</f>
        <v>0</v>
      </c>
      <c r="N55" s="50">
        <f t="shared" ref="N55:N57" si="13">INT(F55+M55)</f>
        <v>0</v>
      </c>
      <c r="O55" s="156"/>
      <c r="P55" s="110"/>
      <c r="R55" s="92"/>
    </row>
    <row r="56" spans="1:18" ht="20.100000000000001" customHeight="1" x14ac:dyDescent="0.3">
      <c r="A56" s="137"/>
      <c r="B56" s="24">
        <v>11</v>
      </c>
      <c r="C56" s="15">
        <f t="shared" ref="C56:C77" si="14">C55</f>
        <v>61</v>
      </c>
      <c r="D56" s="53"/>
      <c r="E56" s="36" t="s">
        <v>7</v>
      </c>
      <c r="F56" s="42">
        <f t="shared" si="11"/>
        <v>0</v>
      </c>
      <c r="G56" s="97">
        <v>3856</v>
      </c>
      <c r="H56" s="53"/>
      <c r="I56" s="40">
        <f>TRUNC(G56*H56)</f>
        <v>0</v>
      </c>
      <c r="J56" s="140"/>
      <c r="K56" s="143"/>
      <c r="L56" s="143"/>
      <c r="M56" s="42">
        <f t="shared" si="12"/>
        <v>0</v>
      </c>
      <c r="N56" s="50">
        <f t="shared" si="13"/>
        <v>0</v>
      </c>
      <c r="O56" s="156"/>
      <c r="P56" s="110"/>
      <c r="R56" s="92"/>
    </row>
    <row r="57" spans="1:18" ht="20.100000000000001" customHeight="1" x14ac:dyDescent="0.3">
      <c r="A57" s="137"/>
      <c r="B57" s="24">
        <v>12</v>
      </c>
      <c r="C57" s="15">
        <f t="shared" si="14"/>
        <v>61</v>
      </c>
      <c r="D57" s="53"/>
      <c r="E57" s="36" t="s">
        <v>7</v>
      </c>
      <c r="F57" s="40">
        <f t="shared" si="11"/>
        <v>0</v>
      </c>
      <c r="G57" s="96">
        <v>4809</v>
      </c>
      <c r="H57" s="53"/>
      <c r="I57" s="40">
        <f t="shared" ref="I57:I63" si="15">TRUNC(G57*H57)</f>
        <v>0</v>
      </c>
      <c r="J57" s="140"/>
      <c r="K57" s="143"/>
      <c r="L57" s="143"/>
      <c r="M57" s="42">
        <f t="shared" si="12"/>
        <v>0</v>
      </c>
      <c r="N57" s="50">
        <f t="shared" si="13"/>
        <v>0</v>
      </c>
      <c r="O57" s="70"/>
      <c r="P57" s="110"/>
      <c r="R57" s="92"/>
    </row>
    <row r="58" spans="1:18" ht="20.100000000000001" customHeight="1" x14ac:dyDescent="0.3">
      <c r="A58" s="154"/>
      <c r="B58" s="24">
        <v>1</v>
      </c>
      <c r="C58" s="15">
        <f t="shared" si="14"/>
        <v>61</v>
      </c>
      <c r="D58" s="53"/>
      <c r="E58" s="36" t="s">
        <v>7</v>
      </c>
      <c r="F58" s="40">
        <f>TRUNC(C58*D58*0.85)</f>
        <v>0</v>
      </c>
      <c r="G58" s="96">
        <v>5695</v>
      </c>
      <c r="H58" s="53"/>
      <c r="I58" s="40">
        <f t="shared" si="15"/>
        <v>0</v>
      </c>
      <c r="J58" s="140"/>
      <c r="K58" s="143"/>
      <c r="L58" s="143"/>
      <c r="M58" s="42">
        <f t="shared" si="12"/>
        <v>0</v>
      </c>
      <c r="N58" s="50">
        <f>INT(F58+M58)</f>
        <v>0</v>
      </c>
      <c r="O58" s="70"/>
      <c r="P58" s="110"/>
      <c r="R58" s="92"/>
    </row>
    <row r="59" spans="1:18" ht="20.100000000000001" customHeight="1" x14ac:dyDescent="0.3">
      <c r="A59" s="154"/>
      <c r="B59" s="24">
        <v>2</v>
      </c>
      <c r="C59" s="15">
        <f t="shared" si="14"/>
        <v>61</v>
      </c>
      <c r="D59" s="53"/>
      <c r="E59" s="36" t="s">
        <v>7</v>
      </c>
      <c r="F59" s="40">
        <f>TRUNC(C59*D59*0.85)</f>
        <v>0</v>
      </c>
      <c r="G59" s="96">
        <v>5395</v>
      </c>
      <c r="H59" s="53"/>
      <c r="I59" s="40">
        <f t="shared" si="15"/>
        <v>0</v>
      </c>
      <c r="J59" s="140"/>
      <c r="K59" s="143"/>
      <c r="L59" s="143"/>
      <c r="M59" s="42">
        <f t="shared" si="12"/>
        <v>0</v>
      </c>
      <c r="N59" s="50">
        <f>INT(F59+M59)</f>
        <v>0</v>
      </c>
      <c r="O59" s="70"/>
      <c r="P59" s="110"/>
      <c r="R59" s="92"/>
    </row>
    <row r="60" spans="1:18" ht="20.100000000000001" customHeight="1" thickBot="1" x14ac:dyDescent="0.35">
      <c r="A60" s="155"/>
      <c r="B60" s="74">
        <v>3</v>
      </c>
      <c r="C60" s="16">
        <f t="shared" si="14"/>
        <v>61</v>
      </c>
      <c r="D60" s="76"/>
      <c r="E60" s="44" t="s">
        <v>7</v>
      </c>
      <c r="F60" s="77">
        <f>TRUNC(C60*D60*0.85)</f>
        <v>0</v>
      </c>
      <c r="G60" s="98">
        <v>4833</v>
      </c>
      <c r="H60" s="76"/>
      <c r="I60" s="77">
        <f t="shared" si="15"/>
        <v>0</v>
      </c>
      <c r="J60" s="158"/>
      <c r="K60" s="160"/>
      <c r="L60" s="160"/>
      <c r="M60" s="78">
        <f t="shared" si="12"/>
        <v>0</v>
      </c>
      <c r="N60" s="51">
        <f>INT(F60+M60)</f>
        <v>0</v>
      </c>
      <c r="O60" s="70"/>
      <c r="P60" s="110"/>
      <c r="R60" s="92"/>
    </row>
    <row r="61" spans="1:18" ht="20.100000000000001" customHeight="1" thickTop="1" x14ac:dyDescent="0.3">
      <c r="A61" s="136" t="s">
        <v>32</v>
      </c>
      <c r="B61" s="79">
        <v>4</v>
      </c>
      <c r="C61" s="123">
        <f t="shared" si="14"/>
        <v>61</v>
      </c>
      <c r="D61" s="56"/>
      <c r="E61" s="80" t="s">
        <v>7</v>
      </c>
      <c r="F61" s="81">
        <f>TRUNC(C61*D61*0.85)</f>
        <v>0</v>
      </c>
      <c r="G61" s="99">
        <v>2794</v>
      </c>
      <c r="H61" s="56"/>
      <c r="I61" s="81">
        <f t="shared" si="15"/>
        <v>0</v>
      </c>
      <c r="J61" s="139"/>
      <c r="K61" s="142"/>
      <c r="L61" s="145"/>
      <c r="M61" s="82">
        <f>I61</f>
        <v>0</v>
      </c>
      <c r="N61" s="75">
        <f>INT(F61+M61)</f>
        <v>0</v>
      </c>
      <c r="O61" s="156"/>
      <c r="P61" s="110"/>
      <c r="R61" s="92"/>
    </row>
    <row r="62" spans="1:18" ht="20.100000000000001" customHeight="1" x14ac:dyDescent="0.3">
      <c r="A62" s="137"/>
      <c r="B62" s="24">
        <v>5</v>
      </c>
      <c r="C62" s="15">
        <f t="shared" si="14"/>
        <v>61</v>
      </c>
      <c r="D62" s="53"/>
      <c r="E62" s="36" t="s">
        <v>7</v>
      </c>
      <c r="F62" s="42">
        <f t="shared" ref="F62:F67" si="16">TRUNC(C62*D62*0.85)</f>
        <v>0</v>
      </c>
      <c r="G62" s="97">
        <v>2525</v>
      </c>
      <c r="H62" s="53"/>
      <c r="I62" s="40">
        <f t="shared" si="15"/>
        <v>0</v>
      </c>
      <c r="J62" s="140"/>
      <c r="K62" s="143"/>
      <c r="L62" s="146"/>
      <c r="M62" s="42">
        <f>I62</f>
        <v>0</v>
      </c>
      <c r="N62" s="10">
        <f t="shared" ref="N62:N69" si="17">INT(F62+M62)</f>
        <v>0</v>
      </c>
      <c r="O62" s="156"/>
      <c r="P62" s="110"/>
      <c r="R62" s="92"/>
    </row>
    <row r="63" spans="1:18" ht="20.100000000000001" customHeight="1" thickBot="1" x14ac:dyDescent="0.35">
      <c r="A63" s="137"/>
      <c r="B63" s="24">
        <v>6</v>
      </c>
      <c r="C63" s="15">
        <f t="shared" si="14"/>
        <v>61</v>
      </c>
      <c r="D63" s="53"/>
      <c r="E63" s="36" t="s">
        <v>7</v>
      </c>
      <c r="F63" s="40">
        <f t="shared" si="16"/>
        <v>0</v>
      </c>
      <c r="G63" s="96">
        <v>3391</v>
      </c>
      <c r="H63" s="55"/>
      <c r="I63" s="40">
        <f t="shared" si="15"/>
        <v>0</v>
      </c>
      <c r="J63" s="141"/>
      <c r="K63" s="144"/>
      <c r="L63" s="147"/>
      <c r="M63" s="42">
        <f>I63</f>
        <v>0</v>
      </c>
      <c r="N63" s="50">
        <f t="shared" si="17"/>
        <v>0</v>
      </c>
      <c r="O63" s="156"/>
      <c r="P63" s="110"/>
      <c r="R63" s="92"/>
    </row>
    <row r="64" spans="1:18" ht="20.100000000000001" customHeight="1" x14ac:dyDescent="0.3">
      <c r="A64" s="137"/>
      <c r="B64" s="24">
        <v>7</v>
      </c>
      <c r="C64" s="15">
        <f t="shared" si="14"/>
        <v>61</v>
      </c>
      <c r="D64" s="53"/>
      <c r="E64" s="36" t="s">
        <v>7</v>
      </c>
      <c r="F64" s="40">
        <f t="shared" si="16"/>
        <v>0</v>
      </c>
      <c r="G64" s="149"/>
      <c r="H64" s="151"/>
      <c r="I64" s="153"/>
      <c r="J64" s="106">
        <v>4686</v>
      </c>
      <c r="K64" s="57"/>
      <c r="L64" s="41">
        <f>TRUNC(J64*K64)</f>
        <v>0</v>
      </c>
      <c r="M64" s="42">
        <f>L64</f>
        <v>0</v>
      </c>
      <c r="N64" s="10">
        <f t="shared" si="17"/>
        <v>0</v>
      </c>
      <c r="O64" s="156"/>
      <c r="P64" s="110"/>
      <c r="R64" s="92"/>
    </row>
    <row r="65" spans="1:18" ht="20.100000000000001" customHeight="1" x14ac:dyDescent="0.3">
      <c r="A65" s="137"/>
      <c r="B65" s="24">
        <v>8</v>
      </c>
      <c r="C65" s="15">
        <f t="shared" si="14"/>
        <v>61</v>
      </c>
      <c r="D65" s="53"/>
      <c r="E65" s="36" t="s">
        <v>7</v>
      </c>
      <c r="F65" s="40">
        <f t="shared" si="16"/>
        <v>0</v>
      </c>
      <c r="G65" s="161"/>
      <c r="H65" s="163"/>
      <c r="I65" s="163"/>
      <c r="J65" s="106">
        <v>4865</v>
      </c>
      <c r="K65" s="54"/>
      <c r="L65" s="41">
        <f>TRUNC(J65*K65)</f>
        <v>0</v>
      </c>
      <c r="M65" s="42">
        <f>L65</f>
        <v>0</v>
      </c>
      <c r="N65" s="10">
        <f t="shared" si="17"/>
        <v>0</v>
      </c>
      <c r="O65" s="156"/>
      <c r="P65" s="110"/>
      <c r="R65" s="92"/>
    </row>
    <row r="66" spans="1:18" ht="20.100000000000001" customHeight="1" thickBot="1" x14ac:dyDescent="0.35">
      <c r="A66" s="137"/>
      <c r="B66" s="24">
        <v>9</v>
      </c>
      <c r="C66" s="15">
        <f t="shared" si="14"/>
        <v>61</v>
      </c>
      <c r="D66" s="53"/>
      <c r="E66" s="36" t="s">
        <v>7</v>
      </c>
      <c r="F66" s="40">
        <f t="shared" si="16"/>
        <v>0</v>
      </c>
      <c r="G66" s="162"/>
      <c r="H66" s="164"/>
      <c r="I66" s="165"/>
      <c r="J66" s="106">
        <v>4776</v>
      </c>
      <c r="K66" s="55"/>
      <c r="L66" s="41">
        <f>TRUNC(J66*K66)</f>
        <v>0</v>
      </c>
      <c r="M66" s="42">
        <f>L66</f>
        <v>0</v>
      </c>
      <c r="N66" s="50">
        <f t="shared" si="17"/>
        <v>0</v>
      </c>
      <c r="O66" s="156"/>
      <c r="P66" s="110"/>
      <c r="R66" s="92"/>
    </row>
    <row r="67" spans="1:18" ht="20.100000000000001" customHeight="1" x14ac:dyDescent="0.3">
      <c r="A67" s="137"/>
      <c r="B67" s="24">
        <v>10</v>
      </c>
      <c r="C67" s="15">
        <f t="shared" si="14"/>
        <v>61</v>
      </c>
      <c r="D67" s="53"/>
      <c r="E67" s="36" t="s">
        <v>7</v>
      </c>
      <c r="F67" s="40">
        <f t="shared" si="16"/>
        <v>0</v>
      </c>
      <c r="G67" s="96">
        <v>3539</v>
      </c>
      <c r="H67" s="57"/>
      <c r="I67" s="40">
        <f>TRUNC(G67*H67)</f>
        <v>0</v>
      </c>
      <c r="J67" s="157"/>
      <c r="K67" s="166"/>
      <c r="L67" s="159"/>
      <c r="M67" s="42">
        <f t="shared" ref="M67:M72" si="18">I67</f>
        <v>0</v>
      </c>
      <c r="N67" s="50">
        <f t="shared" si="17"/>
        <v>0</v>
      </c>
      <c r="O67" s="156"/>
      <c r="P67" s="110"/>
      <c r="R67" s="92"/>
    </row>
    <row r="68" spans="1:18" ht="20.100000000000001" customHeight="1" x14ac:dyDescent="0.3">
      <c r="A68" s="137"/>
      <c r="B68" s="24">
        <v>11</v>
      </c>
      <c r="C68" s="15">
        <f t="shared" si="14"/>
        <v>61</v>
      </c>
      <c r="D68" s="53"/>
      <c r="E68" s="36" t="s">
        <v>7</v>
      </c>
      <c r="F68" s="42">
        <f>TRUNC(C68*D68*0.85)</f>
        <v>0</v>
      </c>
      <c r="G68" s="97">
        <v>3856</v>
      </c>
      <c r="H68" s="53"/>
      <c r="I68" s="40">
        <f>TRUNC(G68*H68)</f>
        <v>0</v>
      </c>
      <c r="J68" s="140"/>
      <c r="K68" s="143"/>
      <c r="L68" s="143"/>
      <c r="M68" s="42">
        <f t="shared" si="18"/>
        <v>0</v>
      </c>
      <c r="N68" s="50">
        <f t="shared" si="17"/>
        <v>0</v>
      </c>
      <c r="O68" s="156"/>
      <c r="P68" s="110"/>
      <c r="R68" s="92"/>
    </row>
    <row r="69" spans="1:18" ht="20.100000000000001" customHeight="1" x14ac:dyDescent="0.3">
      <c r="A69" s="137"/>
      <c r="B69" s="24">
        <v>12</v>
      </c>
      <c r="C69" s="15">
        <f t="shared" si="14"/>
        <v>61</v>
      </c>
      <c r="D69" s="53"/>
      <c r="E69" s="36" t="s">
        <v>7</v>
      </c>
      <c r="F69" s="40">
        <f t="shared" ref="F69" si="19">TRUNC(C69*D69*0.85)</f>
        <v>0</v>
      </c>
      <c r="G69" s="96">
        <v>4809</v>
      </c>
      <c r="H69" s="53"/>
      <c r="I69" s="40">
        <f t="shared" ref="I69:I75" si="20">TRUNC(G69*H69)</f>
        <v>0</v>
      </c>
      <c r="J69" s="140"/>
      <c r="K69" s="143"/>
      <c r="L69" s="143"/>
      <c r="M69" s="42">
        <f t="shared" si="18"/>
        <v>0</v>
      </c>
      <c r="N69" s="50">
        <f t="shared" si="17"/>
        <v>0</v>
      </c>
      <c r="O69" s="70"/>
      <c r="P69" s="110"/>
      <c r="R69" s="92"/>
    </row>
    <row r="70" spans="1:18" ht="20.100000000000001" customHeight="1" x14ac:dyDescent="0.3">
      <c r="A70" s="154"/>
      <c r="B70" s="24">
        <v>1</v>
      </c>
      <c r="C70" s="15">
        <f t="shared" si="14"/>
        <v>61</v>
      </c>
      <c r="D70" s="53"/>
      <c r="E70" s="36" t="s">
        <v>7</v>
      </c>
      <c r="F70" s="40">
        <f>TRUNC(C70*D70*0.85)</f>
        <v>0</v>
      </c>
      <c r="G70" s="96">
        <v>5695</v>
      </c>
      <c r="H70" s="53"/>
      <c r="I70" s="40">
        <f t="shared" si="20"/>
        <v>0</v>
      </c>
      <c r="J70" s="140"/>
      <c r="K70" s="143"/>
      <c r="L70" s="143"/>
      <c r="M70" s="42">
        <f t="shared" si="18"/>
        <v>0</v>
      </c>
      <c r="N70" s="50">
        <f>INT(F70+M70)</f>
        <v>0</v>
      </c>
      <c r="O70" s="70"/>
      <c r="P70" s="110"/>
      <c r="R70" s="92"/>
    </row>
    <row r="71" spans="1:18" ht="20.100000000000001" customHeight="1" x14ac:dyDescent="0.3">
      <c r="A71" s="154"/>
      <c r="B71" s="24">
        <v>2</v>
      </c>
      <c r="C71" s="15">
        <f t="shared" si="14"/>
        <v>61</v>
      </c>
      <c r="D71" s="53"/>
      <c r="E71" s="36" t="s">
        <v>7</v>
      </c>
      <c r="F71" s="40">
        <f>TRUNC(C71*D71*0.85)</f>
        <v>0</v>
      </c>
      <c r="G71" s="96">
        <v>5395</v>
      </c>
      <c r="H71" s="53"/>
      <c r="I71" s="40">
        <f t="shared" si="20"/>
        <v>0</v>
      </c>
      <c r="J71" s="140"/>
      <c r="K71" s="143"/>
      <c r="L71" s="143"/>
      <c r="M71" s="42">
        <f t="shared" si="18"/>
        <v>0</v>
      </c>
      <c r="N71" s="50">
        <f>INT(F71+M71)</f>
        <v>0</v>
      </c>
      <c r="O71" s="70"/>
      <c r="P71" s="110"/>
      <c r="R71" s="92"/>
    </row>
    <row r="72" spans="1:18" ht="20.100000000000001" customHeight="1" thickBot="1" x14ac:dyDescent="0.35">
      <c r="A72" s="155"/>
      <c r="B72" s="74">
        <v>3</v>
      </c>
      <c r="C72" s="16">
        <f t="shared" si="14"/>
        <v>61</v>
      </c>
      <c r="D72" s="76"/>
      <c r="E72" s="44" t="s">
        <v>7</v>
      </c>
      <c r="F72" s="77">
        <f>TRUNC(C72*D72*0.85)</f>
        <v>0</v>
      </c>
      <c r="G72" s="98">
        <v>4833</v>
      </c>
      <c r="H72" s="76"/>
      <c r="I72" s="77">
        <f t="shared" si="20"/>
        <v>0</v>
      </c>
      <c r="J72" s="158"/>
      <c r="K72" s="160"/>
      <c r="L72" s="160"/>
      <c r="M72" s="78">
        <f t="shared" si="18"/>
        <v>0</v>
      </c>
      <c r="N72" s="51">
        <f>INT(F72+M72)</f>
        <v>0</v>
      </c>
      <c r="O72" s="70"/>
      <c r="P72" s="110"/>
      <c r="R72" s="92"/>
    </row>
    <row r="73" spans="1:18" ht="20.100000000000001" customHeight="1" thickTop="1" x14ac:dyDescent="0.3">
      <c r="A73" s="136" t="s">
        <v>33</v>
      </c>
      <c r="B73" s="79">
        <v>4</v>
      </c>
      <c r="C73" s="123">
        <f t="shared" si="14"/>
        <v>61</v>
      </c>
      <c r="D73" s="56"/>
      <c r="E73" s="80" t="s">
        <v>7</v>
      </c>
      <c r="F73" s="81">
        <f>TRUNC(C73*D73*0.85)</f>
        <v>0</v>
      </c>
      <c r="G73" s="99">
        <v>2794</v>
      </c>
      <c r="H73" s="56"/>
      <c r="I73" s="81">
        <f t="shared" si="20"/>
        <v>0</v>
      </c>
      <c r="J73" s="139"/>
      <c r="K73" s="142"/>
      <c r="L73" s="145"/>
      <c r="M73" s="82">
        <f>I73</f>
        <v>0</v>
      </c>
      <c r="N73" s="89">
        <f>INT(F73+M73)</f>
        <v>0</v>
      </c>
      <c r="O73" s="148"/>
      <c r="P73" s="110"/>
      <c r="R73" s="92"/>
    </row>
    <row r="74" spans="1:18" ht="20.100000000000001" customHeight="1" x14ac:dyDescent="0.3">
      <c r="A74" s="137"/>
      <c r="B74" s="24">
        <v>5</v>
      </c>
      <c r="C74" s="15">
        <f t="shared" si="14"/>
        <v>61</v>
      </c>
      <c r="D74" s="53"/>
      <c r="E74" s="36" t="s">
        <v>7</v>
      </c>
      <c r="F74" s="42">
        <f t="shared" ref="F74:F75" si="21">TRUNC(C74*D74*0.85)</f>
        <v>0</v>
      </c>
      <c r="G74" s="97">
        <v>2525</v>
      </c>
      <c r="H74" s="53"/>
      <c r="I74" s="40">
        <f t="shared" si="20"/>
        <v>0</v>
      </c>
      <c r="J74" s="140"/>
      <c r="K74" s="143"/>
      <c r="L74" s="146"/>
      <c r="M74" s="42">
        <f>I74</f>
        <v>0</v>
      </c>
      <c r="N74" s="10">
        <f t="shared" ref="N74:N77" si="22">INT(F74+M74)</f>
        <v>0</v>
      </c>
      <c r="O74" s="148"/>
      <c r="P74" s="110"/>
      <c r="R74" s="92"/>
    </row>
    <row r="75" spans="1:18" ht="20.100000000000001" customHeight="1" thickBot="1" x14ac:dyDescent="0.35">
      <c r="A75" s="137"/>
      <c r="B75" s="24">
        <v>6</v>
      </c>
      <c r="C75" s="15">
        <f t="shared" si="14"/>
        <v>61</v>
      </c>
      <c r="D75" s="53"/>
      <c r="E75" s="36" t="s">
        <v>7</v>
      </c>
      <c r="F75" s="40">
        <f t="shared" si="21"/>
        <v>0</v>
      </c>
      <c r="G75" s="96">
        <v>3391</v>
      </c>
      <c r="H75" s="55"/>
      <c r="I75" s="40">
        <f t="shared" si="20"/>
        <v>0</v>
      </c>
      <c r="J75" s="141"/>
      <c r="K75" s="144"/>
      <c r="L75" s="147"/>
      <c r="M75" s="42">
        <f>I75</f>
        <v>0</v>
      </c>
      <c r="N75" s="50">
        <f t="shared" si="22"/>
        <v>0</v>
      </c>
      <c r="O75" s="148"/>
      <c r="P75" s="110"/>
      <c r="R75" s="92"/>
    </row>
    <row r="76" spans="1:18" ht="20.100000000000001" customHeight="1" x14ac:dyDescent="0.3">
      <c r="A76" s="137"/>
      <c r="B76" s="24">
        <v>7</v>
      </c>
      <c r="C76" s="15">
        <f t="shared" si="14"/>
        <v>61</v>
      </c>
      <c r="D76" s="53"/>
      <c r="E76" s="36" t="s">
        <v>7</v>
      </c>
      <c r="F76" s="40">
        <f>TRUNC(C76*D76*0.85)</f>
        <v>0</v>
      </c>
      <c r="G76" s="149"/>
      <c r="H76" s="151"/>
      <c r="I76" s="153"/>
      <c r="J76" s="106">
        <v>4686</v>
      </c>
      <c r="K76" s="57"/>
      <c r="L76" s="41">
        <f>TRUNC(J76*K76)</f>
        <v>0</v>
      </c>
      <c r="M76" s="42">
        <f>L76</f>
        <v>0</v>
      </c>
      <c r="N76" s="10">
        <f t="shared" si="22"/>
        <v>0</v>
      </c>
      <c r="O76" s="148"/>
      <c r="P76" s="110"/>
      <c r="R76" s="92"/>
    </row>
    <row r="77" spans="1:18" s="121" customFormat="1" ht="20.100000000000001" customHeight="1" thickBot="1" x14ac:dyDescent="0.35">
      <c r="A77" s="138"/>
      <c r="B77" s="74">
        <v>8</v>
      </c>
      <c r="C77" s="16">
        <f t="shared" si="14"/>
        <v>61</v>
      </c>
      <c r="D77" s="55"/>
      <c r="E77" s="44" t="s">
        <v>7</v>
      </c>
      <c r="F77" s="77">
        <f t="shared" ref="F77" si="23">TRUNC(C77*D77*0.85)</f>
        <v>0</v>
      </c>
      <c r="G77" s="150"/>
      <c r="H77" s="152"/>
      <c r="I77" s="152"/>
      <c r="J77" s="107">
        <v>4865</v>
      </c>
      <c r="K77" s="55"/>
      <c r="L77" s="90">
        <f>TRUNC(J77*K77)</f>
        <v>0</v>
      </c>
      <c r="M77" s="78">
        <f>L77</f>
        <v>0</v>
      </c>
      <c r="N77" s="120">
        <f t="shared" si="22"/>
        <v>0</v>
      </c>
      <c r="O77" s="148"/>
      <c r="P77" s="110"/>
      <c r="R77" s="122"/>
    </row>
    <row r="78" spans="1:18" ht="47.25" customHeight="1" thickTop="1" thickBot="1" x14ac:dyDescent="0.35">
      <c r="A78" s="83" t="s">
        <v>6</v>
      </c>
      <c r="B78" s="84"/>
      <c r="C78" s="69"/>
      <c r="D78" s="69"/>
      <c r="E78" s="43"/>
      <c r="F78" s="126"/>
      <c r="G78" s="101">
        <f>SUM(G54:G77)</f>
        <v>73674</v>
      </c>
      <c r="H78" s="69"/>
      <c r="I78" s="85"/>
      <c r="J78" s="101">
        <f>SUM(J54:J77)</f>
        <v>28654</v>
      </c>
      <c r="K78" s="69"/>
      <c r="L78" s="86"/>
      <c r="M78" s="87"/>
      <c r="N78" s="88">
        <f>SUM(N54:N77)</f>
        <v>0</v>
      </c>
      <c r="O78" s="19"/>
      <c r="P78" s="34"/>
      <c r="R78" s="92"/>
    </row>
    <row r="79" spans="1:18" ht="47.25" customHeight="1" thickTop="1" thickBot="1" x14ac:dyDescent="0.35">
      <c r="A79" s="31"/>
      <c r="C79" s="70"/>
      <c r="D79" s="70"/>
      <c r="E79" s="70"/>
      <c r="F79" s="127"/>
      <c r="G79" s="102"/>
      <c r="H79" s="70"/>
      <c r="I79" s="32"/>
      <c r="J79" s="102"/>
      <c r="K79" s="70"/>
      <c r="L79" s="32"/>
      <c r="M79" s="32"/>
      <c r="N79" s="52"/>
      <c r="O79" s="33"/>
      <c r="P79" s="33"/>
      <c r="Q79" s="34"/>
    </row>
    <row r="80" spans="1:18" ht="45" customHeight="1" thickBot="1" x14ac:dyDescent="0.35">
      <c r="A80" s="64" t="s">
        <v>25</v>
      </c>
      <c r="B80" s="65"/>
      <c r="C80" s="70"/>
      <c r="D80" s="70"/>
      <c r="E80" s="70"/>
      <c r="F80" s="127"/>
      <c r="G80" s="102"/>
      <c r="H80" s="70"/>
      <c r="M80" s="59" t="s">
        <v>38</v>
      </c>
      <c r="N80" s="49">
        <f>N78</f>
        <v>0</v>
      </c>
      <c r="Q80" s="34"/>
    </row>
    <row r="81" spans="1:19" ht="15.75" customHeight="1" x14ac:dyDescent="0.25">
      <c r="A81" s="64"/>
      <c r="B81" s="66" t="s">
        <v>26</v>
      </c>
      <c r="I81" s="70"/>
      <c r="J81" s="108"/>
      <c r="K81" s="45"/>
      <c r="L81" s="46"/>
      <c r="M81" s="62"/>
      <c r="Q81" s="18"/>
      <c r="S81" s="14"/>
    </row>
    <row r="82" spans="1:19" s="1" customFormat="1" ht="13.5" customHeight="1" x14ac:dyDescent="0.25">
      <c r="A82" s="64"/>
      <c r="B82" s="64" t="s">
        <v>65</v>
      </c>
      <c r="F82" s="128"/>
      <c r="G82" s="92"/>
      <c r="I82" s="47"/>
      <c r="J82" s="109"/>
      <c r="K82" s="37"/>
      <c r="L82" s="37"/>
      <c r="M82" s="63"/>
    </row>
    <row r="83" spans="1:19" s="25" customFormat="1" ht="18" customHeight="1" x14ac:dyDescent="0.25">
      <c r="A83" s="64"/>
      <c r="B83" s="64"/>
      <c r="D83" s="28"/>
      <c r="E83" s="28"/>
      <c r="F83" s="129"/>
      <c r="G83" s="103"/>
      <c r="I83" s="39"/>
      <c r="J83" s="109"/>
      <c r="K83" s="38"/>
      <c r="L83" s="38"/>
      <c r="M83" s="48"/>
      <c r="N83" s="48"/>
    </row>
    <row r="84" spans="1:19" ht="16.5" customHeight="1" x14ac:dyDescent="0.25"/>
    <row r="85" spans="1:19" ht="16.5" customHeight="1" x14ac:dyDescent="0.3">
      <c r="A85" s="3"/>
      <c r="B85" s="4"/>
      <c r="C85" s="4"/>
      <c r="D85" s="4"/>
      <c r="F85" s="125"/>
      <c r="H85" s="4"/>
      <c r="K85" s="4"/>
    </row>
    <row r="86" spans="1:19" ht="16.5" customHeight="1" x14ac:dyDescent="0.3">
      <c r="A86" s="3"/>
      <c r="B86" s="4"/>
      <c r="C86" s="4"/>
      <c r="D86" s="4"/>
      <c r="F86" s="125"/>
      <c r="H86" s="4"/>
      <c r="K86" s="4"/>
    </row>
    <row r="87" spans="1:19" ht="16.5" customHeight="1" x14ac:dyDescent="0.3">
      <c r="A87" s="190" t="s">
        <v>80</v>
      </c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58"/>
      <c r="P87" s="58"/>
      <c r="Q87" s="58"/>
    </row>
    <row r="88" spans="1:19" ht="16.5" customHeight="1" x14ac:dyDescent="0.3">
      <c r="A88" s="5"/>
      <c r="B88" s="4"/>
      <c r="C88" s="4"/>
      <c r="D88" s="4"/>
      <c r="F88" s="125"/>
      <c r="G88" s="93"/>
      <c r="H88" s="27"/>
      <c r="I88" s="27"/>
      <c r="K88" s="4"/>
      <c r="L88" s="23"/>
      <c r="M88" s="23"/>
      <c r="N88" s="23"/>
      <c r="O88" s="23"/>
      <c r="P88" s="23"/>
    </row>
    <row r="89" spans="1:19" ht="16.5" customHeight="1" x14ac:dyDescent="0.3">
      <c r="A89" s="118" t="s">
        <v>67</v>
      </c>
      <c r="B89" s="119"/>
      <c r="C89" s="68"/>
      <c r="D89" s="60"/>
      <c r="F89" s="125"/>
      <c r="H89" s="4"/>
      <c r="K89" s="4"/>
      <c r="L89" s="12"/>
      <c r="M89" s="13"/>
      <c r="N89" s="13"/>
      <c r="O89" s="12"/>
      <c r="P89" s="12"/>
    </row>
    <row r="90" spans="1:19" ht="16.5" customHeight="1" x14ac:dyDescent="0.3">
      <c r="A90" s="5"/>
      <c r="B90" s="4"/>
      <c r="C90" s="4"/>
      <c r="D90" s="4"/>
      <c r="F90" s="125"/>
      <c r="H90" s="4"/>
      <c r="K90" s="4"/>
    </row>
    <row r="91" spans="1:19" ht="27" customHeight="1" x14ac:dyDescent="0.25">
      <c r="A91" s="167" t="s">
        <v>0</v>
      </c>
      <c r="B91" s="168"/>
      <c r="C91" s="167" t="s">
        <v>1</v>
      </c>
      <c r="D91" s="170"/>
      <c r="E91" s="170"/>
      <c r="F91" s="171"/>
      <c r="G91" s="172" t="s">
        <v>2</v>
      </c>
      <c r="H91" s="173"/>
      <c r="I91" s="173"/>
      <c r="J91" s="173"/>
      <c r="K91" s="173"/>
      <c r="L91" s="173"/>
      <c r="M91" s="174"/>
      <c r="N91" s="175" t="s">
        <v>21</v>
      </c>
      <c r="O91" s="177"/>
      <c r="P91" s="114"/>
    </row>
    <row r="92" spans="1:19" ht="25.5" customHeight="1" x14ac:dyDescent="0.25">
      <c r="A92" s="169"/>
      <c r="B92" s="168"/>
      <c r="C92" s="178" t="s">
        <v>9</v>
      </c>
      <c r="D92" s="179" t="s">
        <v>35</v>
      </c>
      <c r="E92" s="178" t="s">
        <v>10</v>
      </c>
      <c r="F92" s="181" t="s">
        <v>16</v>
      </c>
      <c r="G92" s="184" t="s">
        <v>12</v>
      </c>
      <c r="H92" s="185"/>
      <c r="I92" s="186"/>
      <c r="J92" s="187" t="s">
        <v>11</v>
      </c>
      <c r="K92" s="187"/>
      <c r="L92" s="187"/>
      <c r="M92" s="188" t="s">
        <v>20</v>
      </c>
      <c r="N92" s="176"/>
      <c r="O92" s="177"/>
      <c r="P92" s="114"/>
    </row>
    <row r="93" spans="1:19" ht="45" customHeight="1" x14ac:dyDescent="0.25">
      <c r="A93" s="169"/>
      <c r="B93" s="168"/>
      <c r="C93" s="154"/>
      <c r="D93" s="180"/>
      <c r="E93" s="154"/>
      <c r="F93" s="182"/>
      <c r="G93" s="94" t="s">
        <v>8</v>
      </c>
      <c r="H93" s="9" t="s">
        <v>36</v>
      </c>
      <c r="I93" s="8" t="s">
        <v>17</v>
      </c>
      <c r="J93" s="104" t="s">
        <v>8</v>
      </c>
      <c r="K93" s="21" t="s">
        <v>37</v>
      </c>
      <c r="L93" s="8" t="s">
        <v>18</v>
      </c>
      <c r="M93" s="189"/>
      <c r="N93" s="176"/>
      <c r="O93" s="17"/>
      <c r="P93" s="17"/>
    </row>
    <row r="94" spans="1:19" ht="30" customHeight="1" thickBot="1" x14ac:dyDescent="0.3">
      <c r="A94" s="67" t="s">
        <v>3</v>
      </c>
      <c r="B94" s="6" t="s">
        <v>4</v>
      </c>
      <c r="C94" s="26" t="s">
        <v>29</v>
      </c>
      <c r="D94" s="20" t="s">
        <v>30</v>
      </c>
      <c r="E94" s="11"/>
      <c r="F94" s="183"/>
      <c r="G94" s="95" t="s">
        <v>13</v>
      </c>
      <c r="H94" s="26" t="s">
        <v>19</v>
      </c>
      <c r="I94" s="22" t="s">
        <v>14</v>
      </c>
      <c r="J94" s="105" t="s">
        <v>15</v>
      </c>
      <c r="K94" s="71" t="s">
        <v>19</v>
      </c>
      <c r="L94" s="22" t="s">
        <v>83</v>
      </c>
      <c r="M94" s="35" t="s">
        <v>5</v>
      </c>
      <c r="N94" s="7" t="s">
        <v>5</v>
      </c>
      <c r="O94" s="20"/>
      <c r="P94" s="20"/>
    </row>
    <row r="95" spans="1:19" ht="20.100000000000001" customHeight="1" thickBot="1" x14ac:dyDescent="0.35">
      <c r="A95" s="137" t="s">
        <v>31</v>
      </c>
      <c r="B95" s="24">
        <v>9</v>
      </c>
      <c r="C95" s="15">
        <f>設計総括書!D5</f>
        <v>99</v>
      </c>
      <c r="D95" s="57"/>
      <c r="E95" s="36" t="s">
        <v>7</v>
      </c>
      <c r="F95" s="40">
        <f t="shared" ref="F95:F98" si="24">TRUNC(C95*D95*0.85)</f>
        <v>0</v>
      </c>
      <c r="G95" s="100"/>
      <c r="H95" s="72"/>
      <c r="I95" s="73"/>
      <c r="J95" s="106">
        <v>4406</v>
      </c>
      <c r="K95" s="91"/>
      <c r="L95" s="41">
        <f>TRUNC(J95*K95)</f>
        <v>0</v>
      </c>
      <c r="M95" s="42">
        <f>L95</f>
        <v>0</v>
      </c>
      <c r="N95" s="50">
        <f t="shared" ref="N95:N98" si="25">INT(F95+M95)</f>
        <v>0</v>
      </c>
      <c r="O95" s="156"/>
      <c r="P95" s="110"/>
      <c r="R95" s="92"/>
    </row>
    <row r="96" spans="1:19" ht="20.100000000000001" customHeight="1" x14ac:dyDescent="0.3">
      <c r="A96" s="137"/>
      <c r="B96" s="24">
        <v>10</v>
      </c>
      <c r="C96" s="15">
        <f>C95</f>
        <v>99</v>
      </c>
      <c r="D96" s="53"/>
      <c r="E96" s="36" t="s">
        <v>7</v>
      </c>
      <c r="F96" s="40">
        <f t="shared" si="24"/>
        <v>0</v>
      </c>
      <c r="G96" s="96">
        <v>2639</v>
      </c>
      <c r="H96" s="57"/>
      <c r="I96" s="40">
        <f>TRUNC(G96*H96)</f>
        <v>0</v>
      </c>
      <c r="J96" s="157"/>
      <c r="K96" s="159"/>
      <c r="L96" s="159"/>
      <c r="M96" s="42">
        <f t="shared" ref="M96:M101" si="26">I96</f>
        <v>0</v>
      </c>
      <c r="N96" s="50">
        <f t="shared" si="25"/>
        <v>0</v>
      </c>
      <c r="O96" s="156"/>
      <c r="P96" s="110"/>
      <c r="R96" s="92"/>
    </row>
    <row r="97" spans="1:18" ht="20.100000000000001" customHeight="1" x14ac:dyDescent="0.3">
      <c r="A97" s="137"/>
      <c r="B97" s="24">
        <v>11</v>
      </c>
      <c r="C97" s="15">
        <f t="shared" ref="C97:C118" si="27">C96</f>
        <v>99</v>
      </c>
      <c r="D97" s="53"/>
      <c r="E97" s="36" t="s">
        <v>7</v>
      </c>
      <c r="F97" s="42">
        <f t="shared" si="24"/>
        <v>0</v>
      </c>
      <c r="G97" s="97">
        <v>3046</v>
      </c>
      <c r="H97" s="53"/>
      <c r="I97" s="40">
        <f>TRUNC(G97*H97)</f>
        <v>0</v>
      </c>
      <c r="J97" s="140"/>
      <c r="K97" s="143"/>
      <c r="L97" s="143"/>
      <c r="M97" s="42">
        <f t="shared" si="26"/>
        <v>0</v>
      </c>
      <c r="N97" s="50">
        <f t="shared" si="25"/>
        <v>0</v>
      </c>
      <c r="O97" s="156"/>
      <c r="P97" s="110"/>
      <c r="R97" s="92"/>
    </row>
    <row r="98" spans="1:18" ht="20.100000000000001" customHeight="1" x14ac:dyDescent="0.3">
      <c r="A98" s="137"/>
      <c r="B98" s="24">
        <v>12</v>
      </c>
      <c r="C98" s="15">
        <f t="shared" si="27"/>
        <v>99</v>
      </c>
      <c r="D98" s="53"/>
      <c r="E98" s="36" t="s">
        <v>7</v>
      </c>
      <c r="F98" s="40">
        <f t="shared" si="24"/>
        <v>0</v>
      </c>
      <c r="G98" s="96">
        <v>5218</v>
      </c>
      <c r="H98" s="53"/>
      <c r="I98" s="40">
        <f t="shared" ref="I98:I104" si="28">TRUNC(G98*H98)</f>
        <v>0</v>
      </c>
      <c r="J98" s="140"/>
      <c r="K98" s="143"/>
      <c r="L98" s="143"/>
      <c r="M98" s="42">
        <f t="shared" si="26"/>
        <v>0</v>
      </c>
      <c r="N98" s="50">
        <f t="shared" si="25"/>
        <v>0</v>
      </c>
      <c r="O98" s="70"/>
      <c r="P98" s="110"/>
      <c r="R98" s="92"/>
    </row>
    <row r="99" spans="1:18" ht="20.100000000000001" customHeight="1" x14ac:dyDescent="0.3">
      <c r="A99" s="154"/>
      <c r="B99" s="24">
        <v>1</v>
      </c>
      <c r="C99" s="15">
        <f t="shared" si="27"/>
        <v>99</v>
      </c>
      <c r="D99" s="53"/>
      <c r="E99" s="36" t="s">
        <v>7</v>
      </c>
      <c r="F99" s="40">
        <f>TRUNC(C99*D99*0.85)</f>
        <v>0</v>
      </c>
      <c r="G99" s="96">
        <v>5247</v>
      </c>
      <c r="H99" s="53"/>
      <c r="I99" s="40">
        <f t="shared" si="28"/>
        <v>0</v>
      </c>
      <c r="J99" s="140"/>
      <c r="K99" s="143"/>
      <c r="L99" s="143"/>
      <c r="M99" s="42">
        <f t="shared" si="26"/>
        <v>0</v>
      </c>
      <c r="N99" s="50">
        <f>INT(F99+M99)</f>
        <v>0</v>
      </c>
      <c r="O99" s="70"/>
      <c r="P99" s="110"/>
      <c r="R99" s="92"/>
    </row>
    <row r="100" spans="1:18" ht="20.100000000000001" customHeight="1" x14ac:dyDescent="0.3">
      <c r="A100" s="154"/>
      <c r="B100" s="24">
        <v>2</v>
      </c>
      <c r="C100" s="15">
        <f t="shared" si="27"/>
        <v>99</v>
      </c>
      <c r="D100" s="53"/>
      <c r="E100" s="36" t="s">
        <v>7</v>
      </c>
      <c r="F100" s="40">
        <f>TRUNC(C100*D100*0.85)</f>
        <v>0</v>
      </c>
      <c r="G100" s="96">
        <v>5698</v>
      </c>
      <c r="H100" s="53"/>
      <c r="I100" s="40">
        <f t="shared" si="28"/>
        <v>0</v>
      </c>
      <c r="J100" s="140"/>
      <c r="K100" s="143"/>
      <c r="L100" s="143"/>
      <c r="M100" s="42">
        <f t="shared" si="26"/>
        <v>0</v>
      </c>
      <c r="N100" s="50">
        <f>INT(F100+M100)</f>
        <v>0</v>
      </c>
      <c r="O100" s="70"/>
      <c r="P100" s="110"/>
      <c r="R100" s="92"/>
    </row>
    <row r="101" spans="1:18" ht="20.100000000000001" customHeight="1" thickBot="1" x14ac:dyDescent="0.35">
      <c r="A101" s="155"/>
      <c r="B101" s="74">
        <v>3</v>
      </c>
      <c r="C101" s="16">
        <f t="shared" si="27"/>
        <v>99</v>
      </c>
      <c r="D101" s="76"/>
      <c r="E101" s="44" t="s">
        <v>7</v>
      </c>
      <c r="F101" s="77">
        <f>TRUNC(C101*D101*0.85)</f>
        <v>0</v>
      </c>
      <c r="G101" s="98">
        <v>4144</v>
      </c>
      <c r="H101" s="76"/>
      <c r="I101" s="77">
        <f t="shared" si="28"/>
        <v>0</v>
      </c>
      <c r="J101" s="158"/>
      <c r="K101" s="160"/>
      <c r="L101" s="160"/>
      <c r="M101" s="78">
        <f t="shared" si="26"/>
        <v>0</v>
      </c>
      <c r="N101" s="51">
        <f>INT(F101+M101)</f>
        <v>0</v>
      </c>
      <c r="O101" s="70"/>
      <c r="P101" s="110"/>
      <c r="R101" s="92"/>
    </row>
    <row r="102" spans="1:18" ht="20.100000000000001" customHeight="1" thickTop="1" x14ac:dyDescent="0.3">
      <c r="A102" s="136" t="s">
        <v>32</v>
      </c>
      <c r="B102" s="79">
        <v>4</v>
      </c>
      <c r="C102" s="123">
        <f t="shared" si="27"/>
        <v>99</v>
      </c>
      <c r="D102" s="56"/>
      <c r="E102" s="80" t="s">
        <v>7</v>
      </c>
      <c r="F102" s="81">
        <f>TRUNC(C102*D102*0.85)</f>
        <v>0</v>
      </c>
      <c r="G102" s="99">
        <v>2060</v>
      </c>
      <c r="H102" s="56"/>
      <c r="I102" s="81">
        <f t="shared" si="28"/>
        <v>0</v>
      </c>
      <c r="J102" s="139"/>
      <c r="K102" s="142"/>
      <c r="L102" s="145"/>
      <c r="M102" s="82">
        <f>I102</f>
        <v>0</v>
      </c>
      <c r="N102" s="75">
        <f>INT(F102+M102)</f>
        <v>0</v>
      </c>
      <c r="O102" s="156"/>
      <c r="P102" s="110"/>
      <c r="R102" s="92"/>
    </row>
    <row r="103" spans="1:18" ht="20.100000000000001" customHeight="1" x14ac:dyDescent="0.3">
      <c r="A103" s="137"/>
      <c r="B103" s="24">
        <v>5</v>
      </c>
      <c r="C103" s="15">
        <f t="shared" si="27"/>
        <v>99</v>
      </c>
      <c r="D103" s="53"/>
      <c r="E103" s="36" t="s">
        <v>7</v>
      </c>
      <c r="F103" s="42">
        <f t="shared" ref="F103:F108" si="29">TRUNC(C103*D103*0.85)</f>
        <v>0</v>
      </c>
      <c r="G103" s="97">
        <v>1609</v>
      </c>
      <c r="H103" s="53"/>
      <c r="I103" s="40">
        <f t="shared" si="28"/>
        <v>0</v>
      </c>
      <c r="J103" s="140"/>
      <c r="K103" s="143"/>
      <c r="L103" s="146"/>
      <c r="M103" s="42">
        <f>I103</f>
        <v>0</v>
      </c>
      <c r="N103" s="10">
        <f t="shared" ref="N103:N110" si="30">INT(F103+M103)</f>
        <v>0</v>
      </c>
      <c r="O103" s="156"/>
      <c r="P103" s="110"/>
      <c r="R103" s="92"/>
    </row>
    <row r="104" spans="1:18" ht="20.100000000000001" customHeight="1" thickBot="1" x14ac:dyDescent="0.35">
      <c r="A104" s="137"/>
      <c r="B104" s="24">
        <v>6</v>
      </c>
      <c r="C104" s="15">
        <f t="shared" si="27"/>
        <v>99</v>
      </c>
      <c r="D104" s="53"/>
      <c r="E104" s="36" t="s">
        <v>7</v>
      </c>
      <c r="F104" s="40">
        <f t="shared" si="29"/>
        <v>0</v>
      </c>
      <c r="G104" s="96">
        <v>2160</v>
      </c>
      <c r="H104" s="55"/>
      <c r="I104" s="40">
        <f t="shared" si="28"/>
        <v>0</v>
      </c>
      <c r="J104" s="141"/>
      <c r="K104" s="144"/>
      <c r="L104" s="147"/>
      <c r="M104" s="42">
        <f>I104</f>
        <v>0</v>
      </c>
      <c r="N104" s="50">
        <f t="shared" si="30"/>
        <v>0</v>
      </c>
      <c r="O104" s="156"/>
      <c r="P104" s="110"/>
      <c r="R104" s="92"/>
    </row>
    <row r="105" spans="1:18" ht="20.100000000000001" customHeight="1" x14ac:dyDescent="0.3">
      <c r="A105" s="137"/>
      <c r="B105" s="24">
        <v>7</v>
      </c>
      <c r="C105" s="15">
        <f t="shared" si="27"/>
        <v>99</v>
      </c>
      <c r="D105" s="53"/>
      <c r="E105" s="36" t="s">
        <v>7</v>
      </c>
      <c r="F105" s="40">
        <f t="shared" si="29"/>
        <v>0</v>
      </c>
      <c r="G105" s="149"/>
      <c r="H105" s="151"/>
      <c r="I105" s="153"/>
      <c r="J105" s="106">
        <v>4186</v>
      </c>
      <c r="K105" s="57"/>
      <c r="L105" s="41">
        <f>TRUNC(J105*K105)</f>
        <v>0</v>
      </c>
      <c r="M105" s="42">
        <f>L105</f>
        <v>0</v>
      </c>
      <c r="N105" s="10">
        <f t="shared" si="30"/>
        <v>0</v>
      </c>
      <c r="O105" s="156"/>
      <c r="P105" s="110"/>
      <c r="R105" s="92"/>
    </row>
    <row r="106" spans="1:18" ht="20.100000000000001" customHeight="1" x14ac:dyDescent="0.3">
      <c r="A106" s="137"/>
      <c r="B106" s="24">
        <v>8</v>
      </c>
      <c r="C106" s="15">
        <f t="shared" si="27"/>
        <v>99</v>
      </c>
      <c r="D106" s="53"/>
      <c r="E106" s="36" t="s">
        <v>7</v>
      </c>
      <c r="F106" s="40">
        <f t="shared" si="29"/>
        <v>0</v>
      </c>
      <c r="G106" s="161"/>
      <c r="H106" s="163"/>
      <c r="I106" s="163"/>
      <c r="J106" s="106">
        <v>5239</v>
      </c>
      <c r="K106" s="54"/>
      <c r="L106" s="41">
        <f>TRUNC(J106*K106)</f>
        <v>0</v>
      </c>
      <c r="M106" s="42">
        <f>L106</f>
        <v>0</v>
      </c>
      <c r="N106" s="10">
        <f t="shared" si="30"/>
        <v>0</v>
      </c>
      <c r="O106" s="156"/>
      <c r="P106" s="110"/>
      <c r="R106" s="92"/>
    </row>
    <row r="107" spans="1:18" ht="20.100000000000001" customHeight="1" thickBot="1" x14ac:dyDescent="0.35">
      <c r="A107" s="137"/>
      <c r="B107" s="24">
        <v>9</v>
      </c>
      <c r="C107" s="15">
        <f t="shared" si="27"/>
        <v>99</v>
      </c>
      <c r="D107" s="53"/>
      <c r="E107" s="36" t="s">
        <v>7</v>
      </c>
      <c r="F107" s="40">
        <f t="shared" si="29"/>
        <v>0</v>
      </c>
      <c r="G107" s="162"/>
      <c r="H107" s="164"/>
      <c r="I107" s="165"/>
      <c r="J107" s="106">
        <v>4406</v>
      </c>
      <c r="K107" s="55"/>
      <c r="L107" s="41">
        <f>TRUNC(J107*K107)</f>
        <v>0</v>
      </c>
      <c r="M107" s="42">
        <f>L107</f>
        <v>0</v>
      </c>
      <c r="N107" s="50">
        <f t="shared" si="30"/>
        <v>0</v>
      </c>
      <c r="O107" s="156"/>
      <c r="P107" s="110"/>
      <c r="R107" s="92"/>
    </row>
    <row r="108" spans="1:18" ht="20.100000000000001" customHeight="1" x14ac:dyDescent="0.3">
      <c r="A108" s="137"/>
      <c r="B108" s="24">
        <v>10</v>
      </c>
      <c r="C108" s="15">
        <f t="shared" si="27"/>
        <v>99</v>
      </c>
      <c r="D108" s="53"/>
      <c r="E108" s="36" t="s">
        <v>7</v>
      </c>
      <c r="F108" s="40">
        <f t="shared" si="29"/>
        <v>0</v>
      </c>
      <c r="G108" s="96">
        <v>2639</v>
      </c>
      <c r="H108" s="57"/>
      <c r="I108" s="40">
        <f>TRUNC(G108*H108)</f>
        <v>0</v>
      </c>
      <c r="J108" s="157"/>
      <c r="K108" s="166"/>
      <c r="L108" s="159"/>
      <c r="M108" s="42">
        <f t="shared" ref="M108:M113" si="31">I108</f>
        <v>0</v>
      </c>
      <c r="N108" s="50">
        <f t="shared" si="30"/>
        <v>0</v>
      </c>
      <c r="O108" s="156"/>
      <c r="P108" s="110"/>
      <c r="R108" s="92"/>
    </row>
    <row r="109" spans="1:18" ht="20.100000000000001" customHeight="1" x14ac:dyDescent="0.3">
      <c r="A109" s="137"/>
      <c r="B109" s="24">
        <v>11</v>
      </c>
      <c r="C109" s="15">
        <f t="shared" si="27"/>
        <v>99</v>
      </c>
      <c r="D109" s="53"/>
      <c r="E109" s="36" t="s">
        <v>7</v>
      </c>
      <c r="F109" s="42">
        <f>TRUNC(C109*D109*0.85)</f>
        <v>0</v>
      </c>
      <c r="G109" s="97">
        <v>3046</v>
      </c>
      <c r="H109" s="53"/>
      <c r="I109" s="40">
        <f>TRUNC(G109*H109)</f>
        <v>0</v>
      </c>
      <c r="J109" s="140"/>
      <c r="K109" s="143"/>
      <c r="L109" s="143"/>
      <c r="M109" s="42">
        <f t="shared" si="31"/>
        <v>0</v>
      </c>
      <c r="N109" s="50">
        <f t="shared" si="30"/>
        <v>0</v>
      </c>
      <c r="O109" s="156"/>
      <c r="P109" s="110"/>
      <c r="R109" s="92"/>
    </row>
    <row r="110" spans="1:18" ht="20.100000000000001" customHeight="1" x14ac:dyDescent="0.3">
      <c r="A110" s="137"/>
      <c r="B110" s="24">
        <v>12</v>
      </c>
      <c r="C110" s="15">
        <f t="shared" si="27"/>
        <v>99</v>
      </c>
      <c r="D110" s="53"/>
      <c r="E110" s="36" t="s">
        <v>7</v>
      </c>
      <c r="F110" s="40">
        <f t="shared" ref="F110" si="32">TRUNC(C110*D110*0.85)</f>
        <v>0</v>
      </c>
      <c r="G110" s="96">
        <v>5218</v>
      </c>
      <c r="H110" s="53"/>
      <c r="I110" s="40">
        <f t="shared" ref="I110:I116" si="33">TRUNC(G110*H110)</f>
        <v>0</v>
      </c>
      <c r="J110" s="140"/>
      <c r="K110" s="143"/>
      <c r="L110" s="143"/>
      <c r="M110" s="42">
        <f t="shared" si="31"/>
        <v>0</v>
      </c>
      <c r="N110" s="50">
        <f t="shared" si="30"/>
        <v>0</v>
      </c>
      <c r="O110" s="70"/>
      <c r="P110" s="110"/>
      <c r="R110" s="92"/>
    </row>
    <row r="111" spans="1:18" ht="20.100000000000001" customHeight="1" x14ac:dyDescent="0.3">
      <c r="A111" s="154"/>
      <c r="B111" s="24">
        <v>1</v>
      </c>
      <c r="C111" s="15">
        <f t="shared" si="27"/>
        <v>99</v>
      </c>
      <c r="D111" s="53"/>
      <c r="E111" s="36" t="s">
        <v>7</v>
      </c>
      <c r="F111" s="40">
        <f>TRUNC(C111*D111*0.85)</f>
        <v>0</v>
      </c>
      <c r="G111" s="96">
        <v>5247</v>
      </c>
      <c r="H111" s="53"/>
      <c r="I111" s="40">
        <f t="shared" si="33"/>
        <v>0</v>
      </c>
      <c r="J111" s="140"/>
      <c r="K111" s="143"/>
      <c r="L111" s="143"/>
      <c r="M111" s="42">
        <f t="shared" si="31"/>
        <v>0</v>
      </c>
      <c r="N111" s="50">
        <f>INT(F111+M111)</f>
        <v>0</v>
      </c>
      <c r="O111" s="70"/>
      <c r="P111" s="110"/>
      <c r="R111" s="92"/>
    </row>
    <row r="112" spans="1:18" ht="20.100000000000001" customHeight="1" x14ac:dyDescent="0.3">
      <c r="A112" s="154"/>
      <c r="B112" s="24">
        <v>2</v>
      </c>
      <c r="C112" s="15">
        <f t="shared" si="27"/>
        <v>99</v>
      </c>
      <c r="D112" s="53"/>
      <c r="E112" s="36" t="s">
        <v>7</v>
      </c>
      <c r="F112" s="40">
        <f>TRUNC(C112*D112*0.85)</f>
        <v>0</v>
      </c>
      <c r="G112" s="96">
        <v>5698</v>
      </c>
      <c r="H112" s="53"/>
      <c r="I112" s="40">
        <f t="shared" si="33"/>
        <v>0</v>
      </c>
      <c r="J112" s="140"/>
      <c r="K112" s="143"/>
      <c r="L112" s="143"/>
      <c r="M112" s="42">
        <f t="shared" si="31"/>
        <v>0</v>
      </c>
      <c r="N112" s="50">
        <f>INT(F112+M112)</f>
        <v>0</v>
      </c>
      <c r="O112" s="70"/>
      <c r="P112" s="110"/>
      <c r="R112" s="92"/>
    </row>
    <row r="113" spans="1:19" ht="20.100000000000001" customHeight="1" thickBot="1" x14ac:dyDescent="0.35">
      <c r="A113" s="155"/>
      <c r="B113" s="74">
        <v>3</v>
      </c>
      <c r="C113" s="16">
        <f t="shared" si="27"/>
        <v>99</v>
      </c>
      <c r="D113" s="76"/>
      <c r="E113" s="44" t="s">
        <v>7</v>
      </c>
      <c r="F113" s="77">
        <f>TRUNC(C113*D113*0.85)</f>
        <v>0</v>
      </c>
      <c r="G113" s="98">
        <v>4144</v>
      </c>
      <c r="H113" s="76"/>
      <c r="I113" s="77">
        <f t="shared" si="33"/>
        <v>0</v>
      </c>
      <c r="J113" s="158"/>
      <c r="K113" s="160"/>
      <c r="L113" s="160"/>
      <c r="M113" s="78">
        <f t="shared" si="31"/>
        <v>0</v>
      </c>
      <c r="N113" s="51">
        <f>INT(F113+M113)</f>
        <v>0</v>
      </c>
      <c r="O113" s="70"/>
      <c r="P113" s="110"/>
      <c r="R113" s="92"/>
    </row>
    <row r="114" spans="1:19" ht="20.100000000000001" customHeight="1" thickTop="1" x14ac:dyDescent="0.3">
      <c r="A114" s="136" t="s">
        <v>33</v>
      </c>
      <c r="B114" s="79">
        <v>4</v>
      </c>
      <c r="C114" s="123">
        <f t="shared" si="27"/>
        <v>99</v>
      </c>
      <c r="D114" s="56"/>
      <c r="E114" s="80" t="s">
        <v>7</v>
      </c>
      <c r="F114" s="81">
        <f>TRUNC(C114*D114*0.85)</f>
        <v>0</v>
      </c>
      <c r="G114" s="99">
        <v>2060</v>
      </c>
      <c r="H114" s="56"/>
      <c r="I114" s="81">
        <f t="shared" si="33"/>
        <v>0</v>
      </c>
      <c r="J114" s="139"/>
      <c r="K114" s="142"/>
      <c r="L114" s="145"/>
      <c r="M114" s="82">
        <f>I114</f>
        <v>0</v>
      </c>
      <c r="N114" s="89">
        <f>INT(F114+M114)</f>
        <v>0</v>
      </c>
      <c r="O114" s="148"/>
      <c r="P114" s="110"/>
      <c r="R114" s="92"/>
    </row>
    <row r="115" spans="1:19" ht="20.100000000000001" customHeight="1" x14ac:dyDescent="0.3">
      <c r="A115" s="137"/>
      <c r="B115" s="24">
        <v>5</v>
      </c>
      <c r="C115" s="15">
        <f t="shared" si="27"/>
        <v>99</v>
      </c>
      <c r="D115" s="53"/>
      <c r="E115" s="36" t="s">
        <v>7</v>
      </c>
      <c r="F115" s="42">
        <f t="shared" ref="F115:F116" si="34">TRUNC(C115*D115*0.85)</f>
        <v>0</v>
      </c>
      <c r="G115" s="97">
        <v>1609</v>
      </c>
      <c r="H115" s="53"/>
      <c r="I115" s="40">
        <f t="shared" si="33"/>
        <v>0</v>
      </c>
      <c r="J115" s="140"/>
      <c r="K115" s="143"/>
      <c r="L115" s="146"/>
      <c r="M115" s="42">
        <f>I115</f>
        <v>0</v>
      </c>
      <c r="N115" s="10">
        <f t="shared" ref="N115:N118" si="35">INT(F115+M115)</f>
        <v>0</v>
      </c>
      <c r="O115" s="148"/>
      <c r="P115" s="110"/>
      <c r="R115" s="92"/>
    </row>
    <row r="116" spans="1:19" ht="20.100000000000001" customHeight="1" thickBot="1" x14ac:dyDescent="0.35">
      <c r="A116" s="137"/>
      <c r="B116" s="24">
        <v>6</v>
      </c>
      <c r="C116" s="15">
        <f t="shared" si="27"/>
        <v>99</v>
      </c>
      <c r="D116" s="53"/>
      <c r="E116" s="36" t="s">
        <v>7</v>
      </c>
      <c r="F116" s="40">
        <f t="shared" si="34"/>
        <v>0</v>
      </c>
      <c r="G116" s="96">
        <v>2160</v>
      </c>
      <c r="H116" s="55"/>
      <c r="I116" s="40">
        <f t="shared" si="33"/>
        <v>0</v>
      </c>
      <c r="J116" s="141"/>
      <c r="K116" s="144"/>
      <c r="L116" s="147"/>
      <c r="M116" s="42">
        <f>I116</f>
        <v>0</v>
      </c>
      <c r="N116" s="50">
        <f t="shared" si="35"/>
        <v>0</v>
      </c>
      <c r="O116" s="148"/>
      <c r="P116" s="110"/>
      <c r="R116" s="92"/>
    </row>
    <row r="117" spans="1:19" ht="20.100000000000001" customHeight="1" x14ac:dyDescent="0.3">
      <c r="A117" s="137"/>
      <c r="B117" s="24">
        <v>7</v>
      </c>
      <c r="C117" s="15">
        <f t="shared" si="27"/>
        <v>99</v>
      </c>
      <c r="D117" s="53"/>
      <c r="E117" s="36" t="s">
        <v>7</v>
      </c>
      <c r="F117" s="40">
        <f>TRUNC(C117*D117*0.85)</f>
        <v>0</v>
      </c>
      <c r="G117" s="149"/>
      <c r="H117" s="151"/>
      <c r="I117" s="153"/>
      <c r="J117" s="106">
        <v>4186</v>
      </c>
      <c r="K117" s="57"/>
      <c r="L117" s="41">
        <f>TRUNC(J117*K117)</f>
        <v>0</v>
      </c>
      <c r="M117" s="42">
        <f>L117</f>
        <v>0</v>
      </c>
      <c r="N117" s="10">
        <f t="shared" si="35"/>
        <v>0</v>
      </c>
      <c r="O117" s="148"/>
      <c r="P117" s="110"/>
      <c r="R117" s="92"/>
    </row>
    <row r="118" spans="1:19" s="121" customFormat="1" ht="20.100000000000001" customHeight="1" thickBot="1" x14ac:dyDescent="0.35">
      <c r="A118" s="138"/>
      <c r="B118" s="74">
        <v>8</v>
      </c>
      <c r="C118" s="16">
        <f t="shared" si="27"/>
        <v>99</v>
      </c>
      <c r="D118" s="55"/>
      <c r="E118" s="44" t="s">
        <v>7</v>
      </c>
      <c r="F118" s="77">
        <f t="shared" ref="F118" si="36">TRUNC(C118*D118*0.85)</f>
        <v>0</v>
      </c>
      <c r="G118" s="150"/>
      <c r="H118" s="152"/>
      <c r="I118" s="152"/>
      <c r="J118" s="107">
        <v>5239</v>
      </c>
      <c r="K118" s="55"/>
      <c r="L118" s="90">
        <f>TRUNC(J118*K118)</f>
        <v>0</v>
      </c>
      <c r="M118" s="78">
        <f>L118</f>
        <v>0</v>
      </c>
      <c r="N118" s="120">
        <f t="shared" si="35"/>
        <v>0</v>
      </c>
      <c r="O118" s="148"/>
      <c r="P118" s="110"/>
      <c r="R118" s="122"/>
    </row>
    <row r="119" spans="1:19" ht="47.25" customHeight="1" thickTop="1" thickBot="1" x14ac:dyDescent="0.35">
      <c r="A119" s="83" t="s">
        <v>6</v>
      </c>
      <c r="B119" s="84"/>
      <c r="C119" s="69"/>
      <c r="D119" s="69"/>
      <c r="E119" s="43"/>
      <c r="F119" s="126"/>
      <c r="G119" s="101">
        <f>SUM(G95:G118)</f>
        <v>63642</v>
      </c>
      <c r="H119" s="69"/>
      <c r="I119" s="85"/>
      <c r="J119" s="101">
        <f>SUM(J95:J118)</f>
        <v>27662</v>
      </c>
      <c r="K119" s="69"/>
      <c r="L119" s="86"/>
      <c r="M119" s="87"/>
      <c r="N119" s="88">
        <f>SUM(N95:N118)</f>
        <v>0</v>
      </c>
      <c r="O119" s="19"/>
      <c r="P119" s="34"/>
      <c r="R119" s="92"/>
    </row>
    <row r="120" spans="1:19" ht="47.25" customHeight="1" thickTop="1" thickBot="1" x14ac:dyDescent="0.35">
      <c r="A120" s="31"/>
      <c r="C120" s="70"/>
      <c r="D120" s="70"/>
      <c r="E120" s="70"/>
      <c r="F120" s="127"/>
      <c r="G120" s="102"/>
      <c r="H120" s="70"/>
      <c r="I120" s="32"/>
      <c r="J120" s="102"/>
      <c r="K120" s="70"/>
      <c r="L120" s="32"/>
      <c r="M120" s="32"/>
      <c r="N120" s="52"/>
      <c r="O120" s="33"/>
      <c r="P120" s="33"/>
      <c r="Q120" s="34"/>
    </row>
    <row r="121" spans="1:19" ht="45" customHeight="1" thickBot="1" x14ac:dyDescent="0.35">
      <c r="A121" s="64" t="s">
        <v>25</v>
      </c>
      <c r="B121" s="65"/>
      <c r="C121" s="70"/>
      <c r="D121" s="70"/>
      <c r="E121" s="70"/>
      <c r="F121" s="127"/>
      <c r="G121" s="102"/>
      <c r="H121" s="70"/>
      <c r="M121" s="59" t="s">
        <v>38</v>
      </c>
      <c r="N121" s="49">
        <f>N119</f>
        <v>0</v>
      </c>
      <c r="Q121" s="34"/>
    </row>
    <row r="122" spans="1:19" ht="15.75" customHeight="1" x14ac:dyDescent="0.25">
      <c r="A122" s="64"/>
      <c r="B122" s="66" t="s">
        <v>26</v>
      </c>
      <c r="I122" s="70"/>
      <c r="J122" s="108"/>
      <c r="K122" s="45"/>
      <c r="L122" s="46"/>
      <c r="M122" s="62"/>
      <c r="Q122" s="18"/>
      <c r="S122" s="14"/>
    </row>
    <row r="123" spans="1:19" s="1" customFormat="1" ht="13.5" customHeight="1" x14ac:dyDescent="0.25">
      <c r="A123" s="64"/>
      <c r="B123" s="64" t="s">
        <v>65</v>
      </c>
      <c r="F123" s="128"/>
      <c r="G123" s="92"/>
      <c r="I123" s="47"/>
      <c r="J123" s="109"/>
      <c r="K123" s="37"/>
      <c r="L123" s="37"/>
      <c r="M123" s="63"/>
    </row>
    <row r="124" spans="1:19" s="25" customFormat="1" ht="18" customHeight="1" x14ac:dyDescent="0.25">
      <c r="A124" s="64"/>
      <c r="B124" s="64"/>
      <c r="D124" s="28"/>
      <c r="E124" s="28"/>
      <c r="F124" s="129"/>
      <c r="G124" s="103"/>
      <c r="I124" s="39"/>
      <c r="J124" s="109"/>
      <c r="K124" s="38"/>
      <c r="L124" s="38"/>
      <c r="M124" s="48"/>
      <c r="N124" s="48"/>
    </row>
    <row r="125" spans="1:19" s="25" customFormat="1" ht="18" customHeight="1" x14ac:dyDescent="0.25">
      <c r="B125" s="30"/>
      <c r="D125" s="29"/>
      <c r="E125" s="29"/>
      <c r="F125" s="130"/>
      <c r="G125" s="103"/>
      <c r="J125" s="103"/>
    </row>
    <row r="126" spans="1:19" ht="16.5" customHeight="1" x14ac:dyDescent="0.3">
      <c r="A126" s="3"/>
      <c r="B126" s="4"/>
      <c r="C126" s="4"/>
      <c r="D126" s="4"/>
      <c r="F126" s="125"/>
      <c r="H126" s="4"/>
      <c r="K126" s="4"/>
    </row>
    <row r="127" spans="1:19" ht="16.5" customHeight="1" x14ac:dyDescent="0.3">
      <c r="A127" s="3"/>
      <c r="B127" s="4"/>
      <c r="C127" s="4"/>
      <c r="D127" s="4"/>
      <c r="F127" s="125"/>
      <c r="H127" s="4"/>
      <c r="K127" s="4"/>
    </row>
    <row r="128" spans="1:19" ht="16.5" customHeight="1" x14ac:dyDescent="0.3">
      <c r="A128" s="190" t="s">
        <v>80</v>
      </c>
      <c r="B128" s="191"/>
      <c r="C128" s="191"/>
      <c r="D128" s="191"/>
      <c r="E128" s="191"/>
      <c r="F128" s="191"/>
      <c r="G128" s="191"/>
      <c r="H128" s="191"/>
      <c r="I128" s="191"/>
      <c r="J128" s="191"/>
      <c r="K128" s="191"/>
      <c r="L128" s="191"/>
      <c r="M128" s="191"/>
      <c r="N128" s="191"/>
      <c r="O128" s="58"/>
      <c r="P128" s="58"/>
      <c r="Q128" s="58"/>
    </row>
    <row r="129" spans="1:18" ht="16.5" customHeight="1" x14ac:dyDescent="0.3">
      <c r="A129" s="5"/>
      <c r="B129" s="4"/>
      <c r="C129" s="4"/>
      <c r="D129" s="4"/>
      <c r="F129" s="125"/>
      <c r="G129" s="93"/>
      <c r="H129" s="27"/>
      <c r="I129" s="27"/>
      <c r="K129" s="4"/>
      <c r="L129" s="23"/>
      <c r="M129" s="23"/>
      <c r="N129" s="23"/>
      <c r="O129" s="23"/>
      <c r="P129" s="23"/>
    </row>
    <row r="130" spans="1:18" ht="16.5" customHeight="1" x14ac:dyDescent="0.3">
      <c r="A130" s="118" t="s">
        <v>68</v>
      </c>
      <c r="B130" s="119"/>
      <c r="C130" s="68"/>
      <c r="D130" s="60"/>
      <c r="F130" s="125"/>
      <c r="H130" s="4"/>
      <c r="K130" s="4"/>
      <c r="L130" s="12"/>
      <c r="M130" s="13"/>
      <c r="N130" s="13"/>
      <c r="O130" s="12"/>
      <c r="P130" s="12"/>
    </row>
    <row r="131" spans="1:18" ht="16.5" customHeight="1" x14ac:dyDescent="0.3">
      <c r="A131" s="5"/>
      <c r="B131" s="4"/>
      <c r="C131" s="4"/>
      <c r="D131" s="4"/>
      <c r="F131" s="125"/>
      <c r="H131" s="4"/>
      <c r="K131" s="4"/>
    </row>
    <row r="132" spans="1:18" ht="27" customHeight="1" x14ac:dyDescent="0.25">
      <c r="A132" s="167" t="s">
        <v>0</v>
      </c>
      <c r="B132" s="168"/>
      <c r="C132" s="167" t="s">
        <v>1</v>
      </c>
      <c r="D132" s="170"/>
      <c r="E132" s="170"/>
      <c r="F132" s="171"/>
      <c r="G132" s="172" t="s">
        <v>2</v>
      </c>
      <c r="H132" s="173"/>
      <c r="I132" s="173"/>
      <c r="J132" s="173"/>
      <c r="K132" s="173"/>
      <c r="L132" s="173"/>
      <c r="M132" s="174"/>
      <c r="N132" s="175" t="s">
        <v>21</v>
      </c>
      <c r="O132" s="177"/>
      <c r="P132" s="114"/>
    </row>
    <row r="133" spans="1:18" ht="25.5" customHeight="1" x14ac:dyDescent="0.25">
      <c r="A133" s="169"/>
      <c r="B133" s="168"/>
      <c r="C133" s="178" t="s">
        <v>9</v>
      </c>
      <c r="D133" s="179" t="s">
        <v>35</v>
      </c>
      <c r="E133" s="178" t="s">
        <v>10</v>
      </c>
      <c r="F133" s="181" t="s">
        <v>16</v>
      </c>
      <c r="G133" s="184" t="s">
        <v>12</v>
      </c>
      <c r="H133" s="185"/>
      <c r="I133" s="186"/>
      <c r="J133" s="187" t="s">
        <v>11</v>
      </c>
      <c r="K133" s="187"/>
      <c r="L133" s="187"/>
      <c r="M133" s="188" t="s">
        <v>20</v>
      </c>
      <c r="N133" s="176"/>
      <c r="O133" s="177"/>
      <c r="P133" s="114"/>
    </row>
    <row r="134" spans="1:18" ht="45" customHeight="1" x14ac:dyDescent="0.25">
      <c r="A134" s="169"/>
      <c r="B134" s="168"/>
      <c r="C134" s="154"/>
      <c r="D134" s="180"/>
      <c r="E134" s="154"/>
      <c r="F134" s="182"/>
      <c r="G134" s="94" t="s">
        <v>8</v>
      </c>
      <c r="H134" s="9" t="s">
        <v>36</v>
      </c>
      <c r="I134" s="8" t="s">
        <v>17</v>
      </c>
      <c r="J134" s="104" t="s">
        <v>8</v>
      </c>
      <c r="K134" s="21" t="s">
        <v>37</v>
      </c>
      <c r="L134" s="8" t="s">
        <v>18</v>
      </c>
      <c r="M134" s="189"/>
      <c r="N134" s="176"/>
      <c r="O134" s="17"/>
      <c r="P134" s="17"/>
    </row>
    <row r="135" spans="1:18" ht="30" customHeight="1" thickBot="1" x14ac:dyDescent="0.3">
      <c r="A135" s="67" t="s">
        <v>3</v>
      </c>
      <c r="B135" s="6" t="s">
        <v>4</v>
      </c>
      <c r="C135" s="26" t="s">
        <v>29</v>
      </c>
      <c r="D135" s="20" t="s">
        <v>30</v>
      </c>
      <c r="E135" s="11"/>
      <c r="F135" s="183"/>
      <c r="G135" s="95" t="s">
        <v>13</v>
      </c>
      <c r="H135" s="26" t="s">
        <v>19</v>
      </c>
      <c r="I135" s="22" t="s">
        <v>14</v>
      </c>
      <c r="J135" s="105" t="s">
        <v>15</v>
      </c>
      <c r="K135" s="71" t="s">
        <v>19</v>
      </c>
      <c r="L135" s="22" t="s">
        <v>83</v>
      </c>
      <c r="M135" s="35" t="s">
        <v>5</v>
      </c>
      <c r="N135" s="7" t="s">
        <v>5</v>
      </c>
      <c r="O135" s="20"/>
      <c r="P135" s="20"/>
    </row>
    <row r="136" spans="1:18" ht="20.100000000000001" customHeight="1" thickBot="1" x14ac:dyDescent="0.35">
      <c r="A136" s="137" t="s">
        <v>31</v>
      </c>
      <c r="B136" s="24">
        <v>9</v>
      </c>
      <c r="C136" s="15">
        <f>設計総括書!D6</f>
        <v>50</v>
      </c>
      <c r="D136" s="57"/>
      <c r="E136" s="36" t="s">
        <v>7</v>
      </c>
      <c r="F136" s="40">
        <f t="shared" ref="F136:F139" si="37">TRUNC(C136*D136*0.85)</f>
        <v>0</v>
      </c>
      <c r="G136" s="100"/>
      <c r="H136" s="72"/>
      <c r="I136" s="73"/>
      <c r="J136" s="106">
        <v>3754</v>
      </c>
      <c r="K136" s="91"/>
      <c r="L136" s="41">
        <f>TRUNC(J136*K136)</f>
        <v>0</v>
      </c>
      <c r="M136" s="42">
        <f>L136</f>
        <v>0</v>
      </c>
      <c r="N136" s="50">
        <f t="shared" ref="N136:N139" si="38">INT(F136+M136)</f>
        <v>0</v>
      </c>
      <c r="O136" s="156"/>
      <c r="P136" s="110"/>
      <c r="R136" s="92"/>
    </row>
    <row r="137" spans="1:18" ht="20.100000000000001" customHeight="1" x14ac:dyDescent="0.3">
      <c r="A137" s="137"/>
      <c r="B137" s="24">
        <v>10</v>
      </c>
      <c r="C137" s="15">
        <f>C136</f>
        <v>50</v>
      </c>
      <c r="D137" s="53"/>
      <c r="E137" s="36" t="s">
        <v>7</v>
      </c>
      <c r="F137" s="40">
        <f t="shared" si="37"/>
        <v>0</v>
      </c>
      <c r="G137" s="96">
        <v>2789</v>
      </c>
      <c r="H137" s="57"/>
      <c r="I137" s="40">
        <f>TRUNC(G137*H137)</f>
        <v>0</v>
      </c>
      <c r="J137" s="157"/>
      <c r="K137" s="159"/>
      <c r="L137" s="159"/>
      <c r="M137" s="42">
        <f t="shared" ref="M137:M142" si="39">I137</f>
        <v>0</v>
      </c>
      <c r="N137" s="50">
        <f t="shared" si="38"/>
        <v>0</v>
      </c>
      <c r="O137" s="156"/>
      <c r="P137" s="110"/>
      <c r="R137" s="92"/>
    </row>
    <row r="138" spans="1:18" ht="20.100000000000001" customHeight="1" x14ac:dyDescent="0.3">
      <c r="A138" s="137"/>
      <c r="B138" s="24">
        <v>11</v>
      </c>
      <c r="C138" s="15">
        <f t="shared" ref="C138:C159" si="40">C137</f>
        <v>50</v>
      </c>
      <c r="D138" s="53"/>
      <c r="E138" s="36" t="s">
        <v>7</v>
      </c>
      <c r="F138" s="42">
        <f t="shared" si="37"/>
        <v>0</v>
      </c>
      <c r="G138" s="97">
        <v>2826</v>
      </c>
      <c r="H138" s="53"/>
      <c r="I138" s="40">
        <f>TRUNC(G138*H138)</f>
        <v>0</v>
      </c>
      <c r="J138" s="140"/>
      <c r="K138" s="143"/>
      <c r="L138" s="143"/>
      <c r="M138" s="42">
        <f t="shared" si="39"/>
        <v>0</v>
      </c>
      <c r="N138" s="50">
        <f t="shared" si="38"/>
        <v>0</v>
      </c>
      <c r="O138" s="156"/>
      <c r="P138" s="110"/>
      <c r="R138" s="92"/>
    </row>
    <row r="139" spans="1:18" ht="20.100000000000001" customHeight="1" x14ac:dyDescent="0.3">
      <c r="A139" s="137"/>
      <c r="B139" s="24">
        <v>12</v>
      </c>
      <c r="C139" s="15">
        <f t="shared" si="40"/>
        <v>50</v>
      </c>
      <c r="D139" s="53"/>
      <c r="E139" s="36" t="s">
        <v>7</v>
      </c>
      <c r="F139" s="40">
        <f t="shared" si="37"/>
        <v>0</v>
      </c>
      <c r="G139" s="96">
        <v>3739</v>
      </c>
      <c r="H139" s="53"/>
      <c r="I139" s="40">
        <f t="shared" ref="I139:I145" si="41">TRUNC(G139*H139)</f>
        <v>0</v>
      </c>
      <c r="J139" s="140"/>
      <c r="K139" s="143"/>
      <c r="L139" s="143"/>
      <c r="M139" s="42">
        <f t="shared" si="39"/>
        <v>0</v>
      </c>
      <c r="N139" s="50">
        <f t="shared" si="38"/>
        <v>0</v>
      </c>
      <c r="O139" s="70"/>
      <c r="P139" s="110"/>
      <c r="R139" s="92"/>
    </row>
    <row r="140" spans="1:18" ht="20.100000000000001" customHeight="1" x14ac:dyDescent="0.3">
      <c r="A140" s="154"/>
      <c r="B140" s="24">
        <v>1</v>
      </c>
      <c r="C140" s="15">
        <f t="shared" si="40"/>
        <v>50</v>
      </c>
      <c r="D140" s="53"/>
      <c r="E140" s="36" t="s">
        <v>7</v>
      </c>
      <c r="F140" s="40">
        <f>TRUNC(C140*D140*0.85)</f>
        <v>0</v>
      </c>
      <c r="G140" s="96">
        <v>4541</v>
      </c>
      <c r="H140" s="53"/>
      <c r="I140" s="40">
        <f t="shared" si="41"/>
        <v>0</v>
      </c>
      <c r="J140" s="140"/>
      <c r="K140" s="143"/>
      <c r="L140" s="143"/>
      <c r="M140" s="42">
        <f t="shared" si="39"/>
        <v>0</v>
      </c>
      <c r="N140" s="50">
        <f>INT(F140+M140)</f>
        <v>0</v>
      </c>
      <c r="O140" s="70"/>
      <c r="P140" s="110"/>
      <c r="R140" s="92"/>
    </row>
    <row r="141" spans="1:18" ht="20.100000000000001" customHeight="1" x14ac:dyDescent="0.3">
      <c r="A141" s="154"/>
      <c r="B141" s="24">
        <v>2</v>
      </c>
      <c r="C141" s="15">
        <f t="shared" si="40"/>
        <v>50</v>
      </c>
      <c r="D141" s="53"/>
      <c r="E141" s="36" t="s">
        <v>7</v>
      </c>
      <c r="F141" s="40">
        <f>TRUNC(C141*D141*0.85)</f>
        <v>0</v>
      </c>
      <c r="G141" s="96">
        <v>4454</v>
      </c>
      <c r="H141" s="53"/>
      <c r="I141" s="40">
        <f t="shared" si="41"/>
        <v>0</v>
      </c>
      <c r="J141" s="140"/>
      <c r="K141" s="143"/>
      <c r="L141" s="143"/>
      <c r="M141" s="42">
        <f t="shared" si="39"/>
        <v>0</v>
      </c>
      <c r="N141" s="50">
        <f>INT(F141+M141)</f>
        <v>0</v>
      </c>
      <c r="O141" s="70"/>
      <c r="P141" s="110"/>
      <c r="R141" s="92"/>
    </row>
    <row r="142" spans="1:18" ht="20.100000000000001" customHeight="1" thickBot="1" x14ac:dyDescent="0.35">
      <c r="A142" s="155"/>
      <c r="B142" s="74">
        <v>3</v>
      </c>
      <c r="C142" s="16">
        <f t="shared" si="40"/>
        <v>50</v>
      </c>
      <c r="D142" s="76"/>
      <c r="E142" s="44" t="s">
        <v>7</v>
      </c>
      <c r="F142" s="77">
        <f>TRUNC(C142*D142*0.85)</f>
        <v>0</v>
      </c>
      <c r="G142" s="98">
        <v>3983</v>
      </c>
      <c r="H142" s="76"/>
      <c r="I142" s="77">
        <f t="shared" si="41"/>
        <v>0</v>
      </c>
      <c r="J142" s="158"/>
      <c r="K142" s="160"/>
      <c r="L142" s="160"/>
      <c r="M142" s="78">
        <f t="shared" si="39"/>
        <v>0</v>
      </c>
      <c r="N142" s="51">
        <f>INT(F142+M142)</f>
        <v>0</v>
      </c>
      <c r="O142" s="70"/>
      <c r="P142" s="110"/>
      <c r="R142" s="92"/>
    </row>
    <row r="143" spans="1:18" ht="20.100000000000001" customHeight="1" thickTop="1" x14ac:dyDescent="0.3">
      <c r="A143" s="136" t="s">
        <v>32</v>
      </c>
      <c r="B143" s="79">
        <v>4</v>
      </c>
      <c r="C143" s="123">
        <f t="shared" si="40"/>
        <v>50</v>
      </c>
      <c r="D143" s="56"/>
      <c r="E143" s="80" t="s">
        <v>7</v>
      </c>
      <c r="F143" s="81">
        <f>TRUNC(C143*D143*0.85)</f>
        <v>0</v>
      </c>
      <c r="G143" s="99">
        <v>2577</v>
      </c>
      <c r="H143" s="56"/>
      <c r="I143" s="81">
        <f t="shared" si="41"/>
        <v>0</v>
      </c>
      <c r="J143" s="139"/>
      <c r="K143" s="142"/>
      <c r="L143" s="145"/>
      <c r="M143" s="82">
        <f>I143</f>
        <v>0</v>
      </c>
      <c r="N143" s="75">
        <f>INT(F143+M143)</f>
        <v>0</v>
      </c>
      <c r="O143" s="156"/>
      <c r="P143" s="110"/>
      <c r="R143" s="92"/>
    </row>
    <row r="144" spans="1:18" ht="20.100000000000001" customHeight="1" x14ac:dyDescent="0.3">
      <c r="A144" s="137"/>
      <c r="B144" s="24">
        <v>5</v>
      </c>
      <c r="C144" s="15">
        <f t="shared" si="40"/>
        <v>50</v>
      </c>
      <c r="D144" s="53"/>
      <c r="E144" s="36" t="s">
        <v>7</v>
      </c>
      <c r="F144" s="42">
        <f t="shared" ref="F144:F149" si="42">TRUNC(C144*D144*0.85)</f>
        <v>0</v>
      </c>
      <c r="G144" s="97">
        <v>2404</v>
      </c>
      <c r="H144" s="53"/>
      <c r="I144" s="40">
        <f t="shared" si="41"/>
        <v>0</v>
      </c>
      <c r="J144" s="140"/>
      <c r="K144" s="143"/>
      <c r="L144" s="146"/>
      <c r="M144" s="42">
        <f>I144</f>
        <v>0</v>
      </c>
      <c r="N144" s="10">
        <f t="shared" ref="N144:N151" si="43">INT(F144+M144)</f>
        <v>0</v>
      </c>
      <c r="O144" s="156"/>
      <c r="P144" s="110"/>
      <c r="R144" s="92"/>
    </row>
    <row r="145" spans="1:18" ht="20.100000000000001" customHeight="1" thickBot="1" x14ac:dyDescent="0.35">
      <c r="A145" s="137"/>
      <c r="B145" s="24">
        <v>6</v>
      </c>
      <c r="C145" s="15">
        <f t="shared" si="40"/>
        <v>50</v>
      </c>
      <c r="D145" s="53"/>
      <c r="E145" s="36" t="s">
        <v>7</v>
      </c>
      <c r="F145" s="40">
        <f t="shared" si="42"/>
        <v>0</v>
      </c>
      <c r="G145" s="96">
        <v>2552</v>
      </c>
      <c r="H145" s="55"/>
      <c r="I145" s="40">
        <f t="shared" si="41"/>
        <v>0</v>
      </c>
      <c r="J145" s="141"/>
      <c r="K145" s="144"/>
      <c r="L145" s="147"/>
      <c r="M145" s="42">
        <f>I145</f>
        <v>0</v>
      </c>
      <c r="N145" s="50">
        <f t="shared" si="43"/>
        <v>0</v>
      </c>
      <c r="O145" s="156"/>
      <c r="P145" s="110"/>
      <c r="R145" s="92"/>
    </row>
    <row r="146" spans="1:18" ht="20.100000000000001" customHeight="1" x14ac:dyDescent="0.3">
      <c r="A146" s="137"/>
      <c r="B146" s="24">
        <v>7</v>
      </c>
      <c r="C146" s="15">
        <f t="shared" si="40"/>
        <v>50</v>
      </c>
      <c r="D146" s="53"/>
      <c r="E146" s="36" t="s">
        <v>7</v>
      </c>
      <c r="F146" s="40">
        <f t="shared" si="42"/>
        <v>0</v>
      </c>
      <c r="G146" s="149"/>
      <c r="H146" s="151"/>
      <c r="I146" s="153"/>
      <c r="J146" s="106">
        <v>3688</v>
      </c>
      <c r="K146" s="57"/>
      <c r="L146" s="41">
        <f>TRUNC(J146*K146)</f>
        <v>0</v>
      </c>
      <c r="M146" s="42">
        <f>L146</f>
        <v>0</v>
      </c>
      <c r="N146" s="10">
        <f t="shared" si="43"/>
        <v>0</v>
      </c>
      <c r="O146" s="156"/>
      <c r="P146" s="110"/>
      <c r="R146" s="92"/>
    </row>
    <row r="147" spans="1:18" ht="20.100000000000001" customHeight="1" x14ac:dyDescent="0.3">
      <c r="A147" s="137"/>
      <c r="B147" s="24">
        <v>8</v>
      </c>
      <c r="C147" s="15">
        <f t="shared" si="40"/>
        <v>50</v>
      </c>
      <c r="D147" s="53"/>
      <c r="E147" s="36" t="s">
        <v>7</v>
      </c>
      <c r="F147" s="40">
        <f t="shared" si="42"/>
        <v>0</v>
      </c>
      <c r="G147" s="161"/>
      <c r="H147" s="163"/>
      <c r="I147" s="163"/>
      <c r="J147" s="106">
        <v>4436</v>
      </c>
      <c r="K147" s="54"/>
      <c r="L147" s="41">
        <f>TRUNC(J147*K147)</f>
        <v>0</v>
      </c>
      <c r="M147" s="42">
        <f>L147</f>
        <v>0</v>
      </c>
      <c r="N147" s="10">
        <f t="shared" si="43"/>
        <v>0</v>
      </c>
      <c r="O147" s="156"/>
      <c r="P147" s="110"/>
      <c r="R147" s="92"/>
    </row>
    <row r="148" spans="1:18" ht="20.100000000000001" customHeight="1" thickBot="1" x14ac:dyDescent="0.35">
      <c r="A148" s="137"/>
      <c r="B148" s="24">
        <v>9</v>
      </c>
      <c r="C148" s="15">
        <f t="shared" si="40"/>
        <v>50</v>
      </c>
      <c r="D148" s="53"/>
      <c r="E148" s="36" t="s">
        <v>7</v>
      </c>
      <c r="F148" s="40">
        <f t="shared" si="42"/>
        <v>0</v>
      </c>
      <c r="G148" s="162"/>
      <c r="H148" s="164"/>
      <c r="I148" s="165"/>
      <c r="J148" s="106">
        <v>3754</v>
      </c>
      <c r="K148" s="55"/>
      <c r="L148" s="41">
        <f>TRUNC(J148*K148)</f>
        <v>0</v>
      </c>
      <c r="M148" s="42">
        <f>L148</f>
        <v>0</v>
      </c>
      <c r="N148" s="50">
        <f t="shared" si="43"/>
        <v>0</v>
      </c>
      <c r="O148" s="156"/>
      <c r="P148" s="110"/>
      <c r="R148" s="92"/>
    </row>
    <row r="149" spans="1:18" ht="20.100000000000001" customHeight="1" x14ac:dyDescent="0.3">
      <c r="A149" s="137"/>
      <c r="B149" s="24">
        <v>10</v>
      </c>
      <c r="C149" s="15">
        <f t="shared" si="40"/>
        <v>50</v>
      </c>
      <c r="D149" s="53"/>
      <c r="E149" s="36" t="s">
        <v>7</v>
      </c>
      <c r="F149" s="40">
        <f t="shared" si="42"/>
        <v>0</v>
      </c>
      <c r="G149" s="96">
        <v>2789</v>
      </c>
      <c r="H149" s="57"/>
      <c r="I149" s="40">
        <f>TRUNC(G149*H149)</f>
        <v>0</v>
      </c>
      <c r="J149" s="157"/>
      <c r="K149" s="166"/>
      <c r="L149" s="159"/>
      <c r="M149" s="42">
        <f t="shared" ref="M149:M154" si="44">I149</f>
        <v>0</v>
      </c>
      <c r="N149" s="50">
        <f t="shared" si="43"/>
        <v>0</v>
      </c>
      <c r="O149" s="156"/>
      <c r="P149" s="110"/>
      <c r="R149" s="92"/>
    </row>
    <row r="150" spans="1:18" ht="20.100000000000001" customHeight="1" x14ac:dyDescent="0.3">
      <c r="A150" s="137"/>
      <c r="B150" s="24">
        <v>11</v>
      </c>
      <c r="C150" s="15">
        <f t="shared" si="40"/>
        <v>50</v>
      </c>
      <c r="D150" s="53"/>
      <c r="E150" s="36" t="s">
        <v>7</v>
      </c>
      <c r="F150" s="42">
        <f>TRUNC(C150*D150*0.85)</f>
        <v>0</v>
      </c>
      <c r="G150" s="97">
        <v>2826</v>
      </c>
      <c r="H150" s="53"/>
      <c r="I150" s="40">
        <f>TRUNC(G150*H150)</f>
        <v>0</v>
      </c>
      <c r="J150" s="140"/>
      <c r="K150" s="143"/>
      <c r="L150" s="143"/>
      <c r="M150" s="42">
        <f t="shared" si="44"/>
        <v>0</v>
      </c>
      <c r="N150" s="50">
        <f t="shared" si="43"/>
        <v>0</v>
      </c>
      <c r="O150" s="156"/>
      <c r="P150" s="110"/>
      <c r="R150" s="92"/>
    </row>
    <row r="151" spans="1:18" ht="20.100000000000001" customHeight="1" x14ac:dyDescent="0.3">
      <c r="A151" s="137"/>
      <c r="B151" s="24">
        <v>12</v>
      </c>
      <c r="C151" s="15">
        <f t="shared" si="40"/>
        <v>50</v>
      </c>
      <c r="D151" s="53"/>
      <c r="E151" s="36" t="s">
        <v>7</v>
      </c>
      <c r="F151" s="40">
        <f t="shared" ref="F151" si="45">TRUNC(C151*D151*0.85)</f>
        <v>0</v>
      </c>
      <c r="G151" s="96">
        <v>3739</v>
      </c>
      <c r="H151" s="53"/>
      <c r="I151" s="40">
        <f t="shared" ref="I151:I157" si="46">TRUNC(G151*H151)</f>
        <v>0</v>
      </c>
      <c r="J151" s="140"/>
      <c r="K151" s="143"/>
      <c r="L151" s="143"/>
      <c r="M151" s="42">
        <f t="shared" si="44"/>
        <v>0</v>
      </c>
      <c r="N151" s="50">
        <f t="shared" si="43"/>
        <v>0</v>
      </c>
      <c r="O151" s="70"/>
      <c r="P151" s="110"/>
      <c r="R151" s="92"/>
    </row>
    <row r="152" spans="1:18" ht="20.100000000000001" customHeight="1" x14ac:dyDescent="0.3">
      <c r="A152" s="154"/>
      <c r="B152" s="24">
        <v>1</v>
      </c>
      <c r="C152" s="15">
        <f t="shared" si="40"/>
        <v>50</v>
      </c>
      <c r="D152" s="53"/>
      <c r="E152" s="36" t="s">
        <v>7</v>
      </c>
      <c r="F152" s="40">
        <f>TRUNC(C152*D152*0.85)</f>
        <v>0</v>
      </c>
      <c r="G152" s="96">
        <v>4541</v>
      </c>
      <c r="H152" s="53"/>
      <c r="I152" s="40">
        <f t="shared" si="46"/>
        <v>0</v>
      </c>
      <c r="J152" s="140"/>
      <c r="K152" s="143"/>
      <c r="L152" s="143"/>
      <c r="M152" s="42">
        <f t="shared" si="44"/>
        <v>0</v>
      </c>
      <c r="N152" s="50">
        <f>INT(F152+M152)</f>
        <v>0</v>
      </c>
      <c r="O152" s="70"/>
      <c r="P152" s="110"/>
      <c r="R152" s="92"/>
    </row>
    <row r="153" spans="1:18" ht="20.100000000000001" customHeight="1" x14ac:dyDescent="0.3">
      <c r="A153" s="154"/>
      <c r="B153" s="24">
        <v>2</v>
      </c>
      <c r="C153" s="15">
        <f t="shared" si="40"/>
        <v>50</v>
      </c>
      <c r="D153" s="53"/>
      <c r="E153" s="36" t="s">
        <v>7</v>
      </c>
      <c r="F153" s="40">
        <f>TRUNC(C153*D153*0.85)</f>
        <v>0</v>
      </c>
      <c r="G153" s="96">
        <v>4454</v>
      </c>
      <c r="H153" s="53"/>
      <c r="I153" s="40">
        <f t="shared" si="46"/>
        <v>0</v>
      </c>
      <c r="J153" s="140"/>
      <c r="K153" s="143"/>
      <c r="L153" s="143"/>
      <c r="M153" s="42">
        <f t="shared" si="44"/>
        <v>0</v>
      </c>
      <c r="N153" s="50">
        <f>INT(F153+M153)</f>
        <v>0</v>
      </c>
      <c r="O153" s="70"/>
      <c r="P153" s="110"/>
      <c r="R153" s="92"/>
    </row>
    <row r="154" spans="1:18" ht="20.100000000000001" customHeight="1" thickBot="1" x14ac:dyDescent="0.35">
      <c r="A154" s="155"/>
      <c r="B154" s="74">
        <v>3</v>
      </c>
      <c r="C154" s="16">
        <f t="shared" si="40"/>
        <v>50</v>
      </c>
      <c r="D154" s="76"/>
      <c r="E154" s="44" t="s">
        <v>7</v>
      </c>
      <c r="F154" s="77">
        <f>TRUNC(C154*D154*0.85)</f>
        <v>0</v>
      </c>
      <c r="G154" s="98">
        <v>3983</v>
      </c>
      <c r="H154" s="76"/>
      <c r="I154" s="77">
        <f t="shared" si="46"/>
        <v>0</v>
      </c>
      <c r="J154" s="158"/>
      <c r="K154" s="160"/>
      <c r="L154" s="160"/>
      <c r="M154" s="78">
        <f t="shared" si="44"/>
        <v>0</v>
      </c>
      <c r="N154" s="51">
        <f>INT(F154+M154)</f>
        <v>0</v>
      </c>
      <c r="O154" s="70"/>
      <c r="P154" s="110"/>
      <c r="R154" s="92"/>
    </row>
    <row r="155" spans="1:18" ht="20.100000000000001" customHeight="1" thickTop="1" x14ac:dyDescent="0.3">
      <c r="A155" s="136" t="s">
        <v>33</v>
      </c>
      <c r="B155" s="79">
        <v>4</v>
      </c>
      <c r="C155" s="123">
        <f t="shared" si="40"/>
        <v>50</v>
      </c>
      <c r="D155" s="56"/>
      <c r="E155" s="80" t="s">
        <v>7</v>
      </c>
      <c r="F155" s="81">
        <f>TRUNC(C155*D155*0.85)</f>
        <v>0</v>
      </c>
      <c r="G155" s="99">
        <v>2577</v>
      </c>
      <c r="H155" s="56"/>
      <c r="I155" s="81">
        <f t="shared" si="46"/>
        <v>0</v>
      </c>
      <c r="J155" s="139"/>
      <c r="K155" s="142"/>
      <c r="L155" s="145"/>
      <c r="M155" s="82">
        <f>I155</f>
        <v>0</v>
      </c>
      <c r="N155" s="89">
        <f>INT(F155+M155)</f>
        <v>0</v>
      </c>
      <c r="O155" s="148"/>
      <c r="P155" s="110"/>
      <c r="R155" s="92"/>
    </row>
    <row r="156" spans="1:18" ht="20.100000000000001" customHeight="1" x14ac:dyDescent="0.3">
      <c r="A156" s="137"/>
      <c r="B156" s="24">
        <v>5</v>
      </c>
      <c r="C156" s="15">
        <f t="shared" si="40"/>
        <v>50</v>
      </c>
      <c r="D156" s="53"/>
      <c r="E156" s="36" t="s">
        <v>7</v>
      </c>
      <c r="F156" s="42">
        <f t="shared" ref="F156:F157" si="47">TRUNC(C156*D156*0.85)</f>
        <v>0</v>
      </c>
      <c r="G156" s="97">
        <v>2404</v>
      </c>
      <c r="H156" s="53"/>
      <c r="I156" s="40">
        <f t="shared" si="46"/>
        <v>0</v>
      </c>
      <c r="J156" s="140"/>
      <c r="K156" s="143"/>
      <c r="L156" s="146"/>
      <c r="M156" s="42">
        <f>I156</f>
        <v>0</v>
      </c>
      <c r="N156" s="10">
        <f t="shared" ref="N156:N159" si="48">INT(F156+M156)</f>
        <v>0</v>
      </c>
      <c r="O156" s="148"/>
      <c r="P156" s="110"/>
      <c r="R156" s="92"/>
    </row>
    <row r="157" spans="1:18" ht="20.100000000000001" customHeight="1" thickBot="1" x14ac:dyDescent="0.35">
      <c r="A157" s="137"/>
      <c r="B157" s="24">
        <v>6</v>
      </c>
      <c r="C157" s="15">
        <f t="shared" si="40"/>
        <v>50</v>
      </c>
      <c r="D157" s="53"/>
      <c r="E157" s="36" t="s">
        <v>7</v>
      </c>
      <c r="F157" s="40">
        <f t="shared" si="47"/>
        <v>0</v>
      </c>
      <c r="G157" s="96">
        <v>2552</v>
      </c>
      <c r="H157" s="55"/>
      <c r="I157" s="40">
        <f t="shared" si="46"/>
        <v>0</v>
      </c>
      <c r="J157" s="141"/>
      <c r="K157" s="144"/>
      <c r="L157" s="147"/>
      <c r="M157" s="42">
        <f>I157</f>
        <v>0</v>
      </c>
      <c r="N157" s="50">
        <f t="shared" si="48"/>
        <v>0</v>
      </c>
      <c r="O157" s="148"/>
      <c r="P157" s="110"/>
      <c r="R157" s="92"/>
    </row>
    <row r="158" spans="1:18" ht="20.100000000000001" customHeight="1" x14ac:dyDescent="0.3">
      <c r="A158" s="137"/>
      <c r="B158" s="24">
        <v>7</v>
      </c>
      <c r="C158" s="15">
        <f t="shared" si="40"/>
        <v>50</v>
      </c>
      <c r="D158" s="53"/>
      <c r="E158" s="36" t="s">
        <v>7</v>
      </c>
      <c r="F158" s="40">
        <f>TRUNC(C158*D158*0.85)</f>
        <v>0</v>
      </c>
      <c r="G158" s="149"/>
      <c r="H158" s="151"/>
      <c r="I158" s="153"/>
      <c r="J158" s="106">
        <v>3688</v>
      </c>
      <c r="K158" s="57"/>
      <c r="L158" s="41">
        <f>TRUNC(J158*K158)</f>
        <v>0</v>
      </c>
      <c r="M158" s="42">
        <f>L158</f>
        <v>0</v>
      </c>
      <c r="N158" s="10">
        <f t="shared" si="48"/>
        <v>0</v>
      </c>
      <c r="O158" s="148"/>
      <c r="P158" s="110"/>
      <c r="R158" s="92"/>
    </row>
    <row r="159" spans="1:18" s="121" customFormat="1" ht="20.100000000000001" customHeight="1" thickBot="1" x14ac:dyDescent="0.35">
      <c r="A159" s="138"/>
      <c r="B159" s="74">
        <v>8</v>
      </c>
      <c r="C159" s="16">
        <f t="shared" si="40"/>
        <v>50</v>
      </c>
      <c r="D159" s="55"/>
      <c r="E159" s="44" t="s">
        <v>7</v>
      </c>
      <c r="F159" s="77">
        <f t="shared" ref="F159" si="49">TRUNC(C159*D159*0.85)</f>
        <v>0</v>
      </c>
      <c r="G159" s="150"/>
      <c r="H159" s="152"/>
      <c r="I159" s="152"/>
      <c r="J159" s="107">
        <v>4436</v>
      </c>
      <c r="K159" s="55"/>
      <c r="L159" s="90">
        <f>TRUNC(J159*K159)</f>
        <v>0</v>
      </c>
      <c r="M159" s="78">
        <f>L159</f>
        <v>0</v>
      </c>
      <c r="N159" s="120">
        <f t="shared" si="48"/>
        <v>0</v>
      </c>
      <c r="O159" s="148"/>
      <c r="P159" s="110"/>
      <c r="R159" s="122"/>
    </row>
    <row r="160" spans="1:18" ht="47.25" customHeight="1" thickTop="1" thickBot="1" x14ac:dyDescent="0.35">
      <c r="A160" s="83" t="s">
        <v>6</v>
      </c>
      <c r="B160" s="84"/>
      <c r="C160" s="69"/>
      <c r="D160" s="69"/>
      <c r="E160" s="43"/>
      <c r="F160" s="126"/>
      <c r="G160" s="101">
        <f>SUM(G136:G159)</f>
        <v>59730</v>
      </c>
      <c r="H160" s="69"/>
      <c r="I160" s="85"/>
      <c r="J160" s="101">
        <f>SUM(J136:J159)</f>
        <v>23756</v>
      </c>
      <c r="K160" s="69"/>
      <c r="L160" s="86"/>
      <c r="M160" s="87"/>
      <c r="N160" s="88">
        <f>SUM(N136:N159)</f>
        <v>0</v>
      </c>
      <c r="O160" s="19"/>
      <c r="P160" s="34"/>
      <c r="R160" s="92"/>
    </row>
    <row r="161" spans="1:19" ht="47.25" customHeight="1" thickTop="1" thickBot="1" x14ac:dyDescent="0.35">
      <c r="A161" s="31"/>
      <c r="C161" s="70"/>
      <c r="D161" s="70"/>
      <c r="E161" s="70"/>
      <c r="F161" s="127"/>
      <c r="G161" s="102"/>
      <c r="H161" s="70"/>
      <c r="I161" s="32"/>
      <c r="J161" s="102"/>
      <c r="K161" s="70"/>
      <c r="L161" s="32"/>
      <c r="M161" s="32"/>
      <c r="N161" s="52"/>
      <c r="O161" s="33"/>
      <c r="P161" s="33"/>
      <c r="Q161" s="34"/>
    </row>
    <row r="162" spans="1:19" ht="45" customHeight="1" thickBot="1" x14ac:dyDescent="0.35">
      <c r="A162" s="64" t="s">
        <v>25</v>
      </c>
      <c r="B162" s="65"/>
      <c r="C162" s="70"/>
      <c r="D162" s="70"/>
      <c r="E162" s="70"/>
      <c r="F162" s="127"/>
      <c r="G162" s="102"/>
      <c r="H162" s="70"/>
      <c r="M162" s="59" t="s">
        <v>38</v>
      </c>
      <c r="N162" s="49">
        <f>N160</f>
        <v>0</v>
      </c>
      <c r="Q162" s="34"/>
    </row>
    <row r="163" spans="1:19" ht="15.75" customHeight="1" x14ac:dyDescent="0.25">
      <c r="A163" s="64"/>
      <c r="B163" s="66" t="s">
        <v>26</v>
      </c>
      <c r="I163" s="70"/>
      <c r="J163" s="108"/>
      <c r="K163" s="45"/>
      <c r="L163" s="46"/>
      <c r="M163" s="62"/>
      <c r="Q163" s="18"/>
      <c r="S163" s="14"/>
    </row>
    <row r="164" spans="1:19" s="1" customFormat="1" ht="13.5" customHeight="1" x14ac:dyDescent="0.25">
      <c r="A164" s="64"/>
      <c r="B164" s="64" t="s">
        <v>65</v>
      </c>
      <c r="F164" s="128"/>
      <c r="G164" s="92"/>
      <c r="I164" s="47"/>
      <c r="J164" s="109"/>
      <c r="K164" s="37"/>
      <c r="L164" s="37"/>
      <c r="M164" s="63"/>
    </row>
    <row r="165" spans="1:19" s="25" customFormat="1" ht="18" customHeight="1" x14ac:dyDescent="0.25">
      <c r="A165" s="64"/>
      <c r="B165" s="64"/>
      <c r="D165" s="28"/>
      <c r="E165" s="28"/>
      <c r="F165" s="129"/>
      <c r="G165" s="103"/>
      <c r="I165" s="39"/>
      <c r="J165" s="109"/>
      <c r="K165" s="38"/>
      <c r="L165" s="38"/>
      <c r="M165" s="48"/>
      <c r="N165" s="48"/>
    </row>
    <row r="166" spans="1:19" s="25" customFormat="1" ht="18" customHeight="1" x14ac:dyDescent="0.25">
      <c r="B166" s="30"/>
      <c r="D166" s="29"/>
      <c r="E166" s="29"/>
      <c r="F166" s="130"/>
      <c r="G166" s="103"/>
      <c r="J166" s="103"/>
    </row>
    <row r="167" spans="1:19" ht="16.5" customHeight="1" x14ac:dyDescent="0.3">
      <c r="A167" s="3"/>
      <c r="B167" s="4"/>
      <c r="C167" s="4"/>
      <c r="D167" s="4"/>
      <c r="F167" s="125"/>
      <c r="H167" s="4"/>
      <c r="K167" s="4"/>
    </row>
    <row r="168" spans="1:19" ht="16.5" customHeight="1" x14ac:dyDescent="0.3">
      <c r="A168" s="3"/>
      <c r="B168" s="4"/>
      <c r="C168" s="4"/>
      <c r="D168" s="4"/>
      <c r="F168" s="125"/>
      <c r="H168" s="4"/>
      <c r="K168" s="4"/>
    </row>
    <row r="169" spans="1:19" ht="16.5" customHeight="1" x14ac:dyDescent="0.3">
      <c r="A169" s="190" t="s">
        <v>80</v>
      </c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  <c r="L169" s="191"/>
      <c r="M169" s="191"/>
      <c r="N169" s="191"/>
      <c r="O169" s="58"/>
      <c r="P169" s="58"/>
      <c r="Q169" s="58"/>
    </row>
    <row r="170" spans="1:19" ht="16.5" customHeight="1" x14ac:dyDescent="0.3">
      <c r="A170" s="5"/>
      <c r="B170" s="4"/>
      <c r="C170" s="4"/>
      <c r="D170" s="4"/>
      <c r="F170" s="125"/>
      <c r="G170" s="93"/>
      <c r="H170" s="27"/>
      <c r="I170" s="27"/>
      <c r="K170" s="4"/>
      <c r="L170" s="23"/>
      <c r="M170" s="23"/>
      <c r="N170" s="23"/>
      <c r="O170" s="23"/>
      <c r="P170" s="23"/>
    </row>
    <row r="171" spans="1:19" ht="16.5" customHeight="1" x14ac:dyDescent="0.3">
      <c r="A171" s="118" t="s">
        <v>69</v>
      </c>
      <c r="B171" s="119"/>
      <c r="C171" s="116"/>
      <c r="D171" s="60"/>
      <c r="F171" s="125"/>
      <c r="H171" s="4"/>
      <c r="K171" s="4"/>
      <c r="L171" s="12"/>
      <c r="M171" s="13"/>
      <c r="N171" s="13"/>
      <c r="O171" s="12"/>
      <c r="P171" s="12"/>
    </row>
    <row r="172" spans="1:19" ht="16.5" customHeight="1" x14ac:dyDescent="0.3">
      <c r="A172" s="5"/>
      <c r="B172" s="4"/>
      <c r="C172" s="4"/>
      <c r="D172" s="4"/>
      <c r="F172" s="125"/>
      <c r="H172" s="4"/>
      <c r="K172" s="4"/>
    </row>
    <row r="173" spans="1:19" ht="27" customHeight="1" x14ac:dyDescent="0.25">
      <c r="A173" s="167" t="s">
        <v>0</v>
      </c>
      <c r="B173" s="168"/>
      <c r="C173" s="167" t="s">
        <v>1</v>
      </c>
      <c r="D173" s="170"/>
      <c r="E173" s="170"/>
      <c r="F173" s="171"/>
      <c r="G173" s="172" t="s">
        <v>2</v>
      </c>
      <c r="H173" s="173"/>
      <c r="I173" s="173"/>
      <c r="J173" s="173"/>
      <c r="K173" s="173"/>
      <c r="L173" s="173"/>
      <c r="M173" s="174"/>
      <c r="N173" s="175" t="s">
        <v>21</v>
      </c>
      <c r="O173" s="177"/>
      <c r="P173" s="114"/>
    </row>
    <row r="174" spans="1:19" ht="25.5" customHeight="1" x14ac:dyDescent="0.25">
      <c r="A174" s="169"/>
      <c r="B174" s="168"/>
      <c r="C174" s="178" t="s">
        <v>9</v>
      </c>
      <c r="D174" s="179" t="s">
        <v>35</v>
      </c>
      <c r="E174" s="178" t="s">
        <v>10</v>
      </c>
      <c r="F174" s="181" t="s">
        <v>16</v>
      </c>
      <c r="G174" s="184" t="s">
        <v>12</v>
      </c>
      <c r="H174" s="185"/>
      <c r="I174" s="186"/>
      <c r="J174" s="187" t="s">
        <v>11</v>
      </c>
      <c r="K174" s="187"/>
      <c r="L174" s="187"/>
      <c r="M174" s="188" t="s">
        <v>20</v>
      </c>
      <c r="N174" s="176"/>
      <c r="O174" s="177"/>
      <c r="P174" s="114"/>
    </row>
    <row r="175" spans="1:19" ht="45" customHeight="1" x14ac:dyDescent="0.25">
      <c r="A175" s="169"/>
      <c r="B175" s="168"/>
      <c r="C175" s="154"/>
      <c r="D175" s="180"/>
      <c r="E175" s="154"/>
      <c r="F175" s="182"/>
      <c r="G175" s="94" t="s">
        <v>8</v>
      </c>
      <c r="H175" s="9" t="s">
        <v>36</v>
      </c>
      <c r="I175" s="8" t="s">
        <v>17</v>
      </c>
      <c r="J175" s="104" t="s">
        <v>8</v>
      </c>
      <c r="K175" s="21" t="s">
        <v>37</v>
      </c>
      <c r="L175" s="8" t="s">
        <v>18</v>
      </c>
      <c r="M175" s="189"/>
      <c r="N175" s="176"/>
      <c r="O175" s="17"/>
      <c r="P175" s="17"/>
    </row>
    <row r="176" spans="1:19" ht="30" customHeight="1" thickBot="1" x14ac:dyDescent="0.3">
      <c r="A176" s="115" t="s">
        <v>3</v>
      </c>
      <c r="B176" s="6" t="s">
        <v>4</v>
      </c>
      <c r="C176" s="26" t="s">
        <v>29</v>
      </c>
      <c r="D176" s="20" t="s">
        <v>30</v>
      </c>
      <c r="E176" s="11"/>
      <c r="F176" s="183"/>
      <c r="G176" s="95" t="s">
        <v>13</v>
      </c>
      <c r="H176" s="26" t="s">
        <v>19</v>
      </c>
      <c r="I176" s="22" t="s">
        <v>14</v>
      </c>
      <c r="J176" s="105" t="s">
        <v>15</v>
      </c>
      <c r="K176" s="71" t="s">
        <v>19</v>
      </c>
      <c r="L176" s="22" t="s">
        <v>83</v>
      </c>
      <c r="M176" s="35" t="s">
        <v>5</v>
      </c>
      <c r="N176" s="7" t="s">
        <v>5</v>
      </c>
      <c r="O176" s="20"/>
      <c r="P176" s="20"/>
    </row>
    <row r="177" spans="1:18" ht="20.100000000000001" customHeight="1" thickBot="1" x14ac:dyDescent="0.35">
      <c r="A177" s="137" t="s">
        <v>31</v>
      </c>
      <c r="B177" s="24">
        <v>9</v>
      </c>
      <c r="C177" s="15">
        <f>設計総括書!D7</f>
        <v>85</v>
      </c>
      <c r="D177" s="57"/>
      <c r="E177" s="36" t="s">
        <v>7</v>
      </c>
      <c r="F177" s="40">
        <f t="shared" ref="F177:F180" si="50">TRUNC(C177*D177*0.85)</f>
        <v>0</v>
      </c>
      <c r="G177" s="111"/>
      <c r="H177" s="112"/>
      <c r="I177" s="113"/>
      <c r="J177" s="106">
        <v>12082</v>
      </c>
      <c r="K177" s="91"/>
      <c r="L177" s="41">
        <f>TRUNC(J177*K177)</f>
        <v>0</v>
      </c>
      <c r="M177" s="42">
        <f>L177</f>
        <v>0</v>
      </c>
      <c r="N177" s="50">
        <f t="shared" ref="N177:N180" si="51">INT(F177+M177)</f>
        <v>0</v>
      </c>
      <c r="O177" s="156"/>
      <c r="P177" s="110"/>
      <c r="R177" s="92"/>
    </row>
    <row r="178" spans="1:18" ht="20.100000000000001" customHeight="1" x14ac:dyDescent="0.3">
      <c r="A178" s="137"/>
      <c r="B178" s="24">
        <v>10</v>
      </c>
      <c r="C178" s="15">
        <f>C177</f>
        <v>85</v>
      </c>
      <c r="D178" s="53"/>
      <c r="E178" s="36" t="s">
        <v>7</v>
      </c>
      <c r="F178" s="40">
        <f t="shared" si="50"/>
        <v>0</v>
      </c>
      <c r="G178" s="96">
        <v>6880</v>
      </c>
      <c r="H178" s="57"/>
      <c r="I178" s="40">
        <f>TRUNC(G178*H178)</f>
        <v>0</v>
      </c>
      <c r="J178" s="157"/>
      <c r="K178" s="159"/>
      <c r="L178" s="159"/>
      <c r="M178" s="42">
        <f t="shared" ref="M178:M183" si="52">I178</f>
        <v>0</v>
      </c>
      <c r="N178" s="50">
        <f t="shared" si="51"/>
        <v>0</v>
      </c>
      <c r="O178" s="156"/>
      <c r="P178" s="110"/>
      <c r="R178" s="92"/>
    </row>
    <row r="179" spans="1:18" ht="20.100000000000001" customHeight="1" x14ac:dyDescent="0.3">
      <c r="A179" s="137"/>
      <c r="B179" s="24">
        <v>11</v>
      </c>
      <c r="C179" s="15">
        <f t="shared" ref="C179:C200" si="53">C178</f>
        <v>85</v>
      </c>
      <c r="D179" s="53"/>
      <c r="E179" s="36" t="s">
        <v>7</v>
      </c>
      <c r="F179" s="42">
        <f t="shared" si="50"/>
        <v>0</v>
      </c>
      <c r="G179" s="97">
        <v>7035</v>
      </c>
      <c r="H179" s="53"/>
      <c r="I179" s="40">
        <f>TRUNC(G179*H179)</f>
        <v>0</v>
      </c>
      <c r="J179" s="140"/>
      <c r="K179" s="143"/>
      <c r="L179" s="143"/>
      <c r="M179" s="42">
        <f t="shared" si="52"/>
        <v>0</v>
      </c>
      <c r="N179" s="50">
        <f t="shared" si="51"/>
        <v>0</v>
      </c>
      <c r="O179" s="156"/>
      <c r="P179" s="110"/>
      <c r="R179" s="92"/>
    </row>
    <row r="180" spans="1:18" ht="20.100000000000001" customHeight="1" x14ac:dyDescent="0.3">
      <c r="A180" s="137"/>
      <c r="B180" s="24">
        <v>12</v>
      </c>
      <c r="C180" s="15">
        <f t="shared" si="53"/>
        <v>85</v>
      </c>
      <c r="D180" s="53"/>
      <c r="E180" s="36" t="s">
        <v>7</v>
      </c>
      <c r="F180" s="40">
        <f t="shared" si="50"/>
        <v>0</v>
      </c>
      <c r="G180" s="96">
        <v>10892</v>
      </c>
      <c r="H180" s="53"/>
      <c r="I180" s="40">
        <f t="shared" ref="I180:I186" si="54">TRUNC(G180*H180)</f>
        <v>0</v>
      </c>
      <c r="J180" s="140"/>
      <c r="K180" s="143"/>
      <c r="L180" s="143"/>
      <c r="M180" s="42">
        <f t="shared" si="52"/>
        <v>0</v>
      </c>
      <c r="N180" s="50">
        <f t="shared" si="51"/>
        <v>0</v>
      </c>
      <c r="O180" s="110"/>
      <c r="P180" s="110"/>
      <c r="R180" s="92"/>
    </row>
    <row r="181" spans="1:18" ht="20.100000000000001" customHeight="1" x14ac:dyDescent="0.3">
      <c r="A181" s="154"/>
      <c r="B181" s="24">
        <v>1</v>
      </c>
      <c r="C181" s="15">
        <f t="shared" si="53"/>
        <v>85</v>
      </c>
      <c r="D181" s="53"/>
      <c r="E181" s="36" t="s">
        <v>7</v>
      </c>
      <c r="F181" s="40">
        <f>TRUNC(C181*D181*0.85)</f>
        <v>0</v>
      </c>
      <c r="G181" s="96">
        <v>11122</v>
      </c>
      <c r="H181" s="53"/>
      <c r="I181" s="40">
        <f t="shared" si="54"/>
        <v>0</v>
      </c>
      <c r="J181" s="140"/>
      <c r="K181" s="143"/>
      <c r="L181" s="143"/>
      <c r="M181" s="42">
        <f t="shared" si="52"/>
        <v>0</v>
      </c>
      <c r="N181" s="50">
        <f>INT(F181+M181)</f>
        <v>0</v>
      </c>
      <c r="O181" s="110"/>
      <c r="P181" s="110"/>
      <c r="R181" s="92"/>
    </row>
    <row r="182" spans="1:18" ht="20.100000000000001" customHeight="1" x14ac:dyDescent="0.3">
      <c r="A182" s="154"/>
      <c r="B182" s="24">
        <v>2</v>
      </c>
      <c r="C182" s="15">
        <f t="shared" si="53"/>
        <v>85</v>
      </c>
      <c r="D182" s="53"/>
      <c r="E182" s="36" t="s">
        <v>7</v>
      </c>
      <c r="F182" s="40">
        <f>TRUNC(C182*D182*0.85)</f>
        <v>0</v>
      </c>
      <c r="G182" s="96">
        <v>10741</v>
      </c>
      <c r="H182" s="53"/>
      <c r="I182" s="40">
        <f t="shared" si="54"/>
        <v>0</v>
      </c>
      <c r="J182" s="140"/>
      <c r="K182" s="143"/>
      <c r="L182" s="143"/>
      <c r="M182" s="42">
        <f t="shared" si="52"/>
        <v>0</v>
      </c>
      <c r="N182" s="50">
        <f>INT(F182+M182)</f>
        <v>0</v>
      </c>
      <c r="O182" s="110"/>
      <c r="P182" s="110"/>
      <c r="R182" s="92"/>
    </row>
    <row r="183" spans="1:18" ht="20.100000000000001" customHeight="1" thickBot="1" x14ac:dyDescent="0.35">
      <c r="A183" s="155"/>
      <c r="B183" s="74">
        <v>3</v>
      </c>
      <c r="C183" s="16">
        <f t="shared" si="53"/>
        <v>85</v>
      </c>
      <c r="D183" s="76"/>
      <c r="E183" s="44" t="s">
        <v>7</v>
      </c>
      <c r="F183" s="77">
        <f>TRUNC(C183*D183*0.85)</f>
        <v>0</v>
      </c>
      <c r="G183" s="98">
        <v>8232</v>
      </c>
      <c r="H183" s="76"/>
      <c r="I183" s="77">
        <f t="shared" si="54"/>
        <v>0</v>
      </c>
      <c r="J183" s="158"/>
      <c r="K183" s="160"/>
      <c r="L183" s="160"/>
      <c r="M183" s="78">
        <f t="shared" si="52"/>
        <v>0</v>
      </c>
      <c r="N183" s="51">
        <f>INT(F183+M183)</f>
        <v>0</v>
      </c>
      <c r="O183" s="110"/>
      <c r="P183" s="110"/>
      <c r="R183" s="92"/>
    </row>
    <row r="184" spans="1:18" ht="20.100000000000001" customHeight="1" thickTop="1" x14ac:dyDescent="0.3">
      <c r="A184" s="136" t="s">
        <v>32</v>
      </c>
      <c r="B184" s="79">
        <v>4</v>
      </c>
      <c r="C184" s="123">
        <f t="shared" si="53"/>
        <v>85</v>
      </c>
      <c r="D184" s="56"/>
      <c r="E184" s="80" t="s">
        <v>7</v>
      </c>
      <c r="F184" s="81">
        <f>TRUNC(C184*D184*0.85)</f>
        <v>0</v>
      </c>
      <c r="G184" s="99">
        <v>5371</v>
      </c>
      <c r="H184" s="56"/>
      <c r="I184" s="81">
        <f t="shared" si="54"/>
        <v>0</v>
      </c>
      <c r="J184" s="139"/>
      <c r="K184" s="142"/>
      <c r="L184" s="145"/>
      <c r="M184" s="82">
        <f>I184</f>
        <v>0</v>
      </c>
      <c r="N184" s="75">
        <f>INT(F184+M184)</f>
        <v>0</v>
      </c>
      <c r="O184" s="156"/>
      <c r="P184" s="110"/>
      <c r="R184" s="92"/>
    </row>
    <row r="185" spans="1:18" ht="20.100000000000001" customHeight="1" x14ac:dyDescent="0.3">
      <c r="A185" s="137"/>
      <c r="B185" s="24">
        <v>5</v>
      </c>
      <c r="C185" s="15">
        <f t="shared" si="53"/>
        <v>85</v>
      </c>
      <c r="D185" s="53"/>
      <c r="E185" s="36" t="s">
        <v>7</v>
      </c>
      <c r="F185" s="42">
        <f t="shared" ref="F185:F190" si="55">TRUNC(C185*D185*0.85)</f>
        <v>0</v>
      </c>
      <c r="G185" s="97">
        <v>5942</v>
      </c>
      <c r="H185" s="53"/>
      <c r="I185" s="40">
        <f t="shared" si="54"/>
        <v>0</v>
      </c>
      <c r="J185" s="140"/>
      <c r="K185" s="143"/>
      <c r="L185" s="146"/>
      <c r="M185" s="42">
        <f>I185</f>
        <v>0</v>
      </c>
      <c r="N185" s="10">
        <f t="shared" ref="N185:N192" si="56">INT(F185+M185)</f>
        <v>0</v>
      </c>
      <c r="O185" s="156"/>
      <c r="P185" s="110"/>
      <c r="R185" s="92"/>
    </row>
    <row r="186" spans="1:18" ht="20.100000000000001" customHeight="1" thickBot="1" x14ac:dyDescent="0.35">
      <c r="A186" s="137"/>
      <c r="B186" s="24">
        <v>6</v>
      </c>
      <c r="C186" s="15">
        <f t="shared" si="53"/>
        <v>85</v>
      </c>
      <c r="D186" s="53"/>
      <c r="E186" s="36" t="s">
        <v>7</v>
      </c>
      <c r="F186" s="40">
        <f t="shared" si="55"/>
        <v>0</v>
      </c>
      <c r="G186" s="96">
        <v>7113</v>
      </c>
      <c r="H186" s="55"/>
      <c r="I186" s="40">
        <f t="shared" si="54"/>
        <v>0</v>
      </c>
      <c r="J186" s="141"/>
      <c r="K186" s="144"/>
      <c r="L186" s="147"/>
      <c r="M186" s="42">
        <f>I186</f>
        <v>0</v>
      </c>
      <c r="N186" s="50">
        <f t="shared" si="56"/>
        <v>0</v>
      </c>
      <c r="O186" s="156"/>
      <c r="P186" s="110"/>
      <c r="R186" s="92"/>
    </row>
    <row r="187" spans="1:18" ht="20.100000000000001" customHeight="1" x14ac:dyDescent="0.3">
      <c r="A187" s="137"/>
      <c r="B187" s="24">
        <v>7</v>
      </c>
      <c r="C187" s="15">
        <f t="shared" si="53"/>
        <v>85</v>
      </c>
      <c r="D187" s="53"/>
      <c r="E187" s="36" t="s">
        <v>7</v>
      </c>
      <c r="F187" s="40">
        <f t="shared" si="55"/>
        <v>0</v>
      </c>
      <c r="G187" s="149"/>
      <c r="H187" s="151"/>
      <c r="I187" s="153"/>
      <c r="J187" s="106">
        <v>9762</v>
      </c>
      <c r="K187" s="57"/>
      <c r="L187" s="41">
        <f>TRUNC(J187*K187)</f>
        <v>0</v>
      </c>
      <c r="M187" s="42">
        <f>L187</f>
        <v>0</v>
      </c>
      <c r="N187" s="10">
        <f t="shared" si="56"/>
        <v>0</v>
      </c>
      <c r="O187" s="156"/>
      <c r="P187" s="110"/>
      <c r="R187" s="92"/>
    </row>
    <row r="188" spans="1:18" ht="20.100000000000001" customHeight="1" x14ac:dyDescent="0.3">
      <c r="A188" s="137"/>
      <c r="B188" s="24">
        <v>8</v>
      </c>
      <c r="C188" s="15">
        <f t="shared" si="53"/>
        <v>85</v>
      </c>
      <c r="D188" s="53"/>
      <c r="E188" s="36" t="s">
        <v>7</v>
      </c>
      <c r="F188" s="40">
        <f t="shared" si="55"/>
        <v>0</v>
      </c>
      <c r="G188" s="161"/>
      <c r="H188" s="163"/>
      <c r="I188" s="163"/>
      <c r="J188" s="106">
        <v>6768</v>
      </c>
      <c r="K188" s="54"/>
      <c r="L188" s="41">
        <f>TRUNC(J188*K188)</f>
        <v>0</v>
      </c>
      <c r="M188" s="42">
        <f>L188</f>
        <v>0</v>
      </c>
      <c r="N188" s="10">
        <f t="shared" si="56"/>
        <v>0</v>
      </c>
      <c r="O188" s="156"/>
      <c r="P188" s="110"/>
      <c r="R188" s="92"/>
    </row>
    <row r="189" spans="1:18" ht="20.100000000000001" customHeight="1" thickBot="1" x14ac:dyDescent="0.35">
      <c r="A189" s="137"/>
      <c r="B189" s="24">
        <v>9</v>
      </c>
      <c r="C189" s="15">
        <f t="shared" si="53"/>
        <v>85</v>
      </c>
      <c r="D189" s="53"/>
      <c r="E189" s="36" t="s">
        <v>7</v>
      </c>
      <c r="F189" s="40">
        <f t="shared" si="55"/>
        <v>0</v>
      </c>
      <c r="G189" s="162"/>
      <c r="H189" s="164"/>
      <c r="I189" s="165"/>
      <c r="J189" s="106">
        <v>12082</v>
      </c>
      <c r="K189" s="55"/>
      <c r="L189" s="41">
        <f>TRUNC(J189*K189)</f>
        <v>0</v>
      </c>
      <c r="M189" s="42">
        <f>L189</f>
        <v>0</v>
      </c>
      <c r="N189" s="50">
        <f t="shared" si="56"/>
        <v>0</v>
      </c>
      <c r="O189" s="156"/>
      <c r="P189" s="110"/>
      <c r="R189" s="92"/>
    </row>
    <row r="190" spans="1:18" ht="20.100000000000001" customHeight="1" x14ac:dyDescent="0.3">
      <c r="A190" s="137"/>
      <c r="B190" s="24">
        <v>10</v>
      </c>
      <c r="C190" s="15">
        <f t="shared" si="53"/>
        <v>85</v>
      </c>
      <c r="D190" s="53"/>
      <c r="E190" s="36" t="s">
        <v>7</v>
      </c>
      <c r="F190" s="40">
        <f t="shared" si="55"/>
        <v>0</v>
      </c>
      <c r="G190" s="96">
        <v>6880</v>
      </c>
      <c r="H190" s="57"/>
      <c r="I190" s="40">
        <f>TRUNC(G190*H190)</f>
        <v>0</v>
      </c>
      <c r="J190" s="157"/>
      <c r="K190" s="166"/>
      <c r="L190" s="159"/>
      <c r="M190" s="42">
        <f t="shared" ref="M190:M195" si="57">I190</f>
        <v>0</v>
      </c>
      <c r="N190" s="50">
        <f t="shared" si="56"/>
        <v>0</v>
      </c>
      <c r="O190" s="156"/>
      <c r="P190" s="110"/>
      <c r="R190" s="92"/>
    </row>
    <row r="191" spans="1:18" ht="20.100000000000001" customHeight="1" x14ac:dyDescent="0.3">
      <c r="A191" s="137"/>
      <c r="B191" s="24">
        <v>11</v>
      </c>
      <c r="C191" s="15">
        <f t="shared" si="53"/>
        <v>85</v>
      </c>
      <c r="D191" s="53"/>
      <c r="E191" s="36" t="s">
        <v>7</v>
      </c>
      <c r="F191" s="42">
        <f>TRUNC(C191*D191*0.85)</f>
        <v>0</v>
      </c>
      <c r="G191" s="97">
        <v>7035</v>
      </c>
      <c r="H191" s="53"/>
      <c r="I191" s="40">
        <f>TRUNC(G191*H191)</f>
        <v>0</v>
      </c>
      <c r="J191" s="140"/>
      <c r="K191" s="143"/>
      <c r="L191" s="143"/>
      <c r="M191" s="42">
        <f t="shared" si="57"/>
        <v>0</v>
      </c>
      <c r="N191" s="50">
        <f t="shared" si="56"/>
        <v>0</v>
      </c>
      <c r="O191" s="156"/>
      <c r="P191" s="110"/>
      <c r="R191" s="92"/>
    </row>
    <row r="192" spans="1:18" ht="20.100000000000001" customHeight="1" x14ac:dyDescent="0.3">
      <c r="A192" s="137"/>
      <c r="B192" s="24">
        <v>12</v>
      </c>
      <c r="C192" s="15">
        <f t="shared" si="53"/>
        <v>85</v>
      </c>
      <c r="D192" s="53"/>
      <c r="E192" s="36" t="s">
        <v>7</v>
      </c>
      <c r="F192" s="40">
        <f t="shared" ref="F192" si="58">TRUNC(C192*D192*0.85)</f>
        <v>0</v>
      </c>
      <c r="G192" s="96">
        <v>10892</v>
      </c>
      <c r="H192" s="53"/>
      <c r="I192" s="40">
        <f t="shared" ref="I192:I198" si="59">TRUNC(G192*H192)</f>
        <v>0</v>
      </c>
      <c r="J192" s="140"/>
      <c r="K192" s="143"/>
      <c r="L192" s="143"/>
      <c r="M192" s="42">
        <f t="shared" si="57"/>
        <v>0</v>
      </c>
      <c r="N192" s="50">
        <f t="shared" si="56"/>
        <v>0</v>
      </c>
      <c r="O192" s="110"/>
      <c r="P192" s="110"/>
      <c r="R192" s="92"/>
    </row>
    <row r="193" spans="1:19" ht="20.100000000000001" customHeight="1" x14ac:dyDescent="0.3">
      <c r="A193" s="154"/>
      <c r="B193" s="24">
        <v>1</v>
      </c>
      <c r="C193" s="15">
        <f t="shared" si="53"/>
        <v>85</v>
      </c>
      <c r="D193" s="53"/>
      <c r="E193" s="36" t="s">
        <v>7</v>
      </c>
      <c r="F193" s="40">
        <f>TRUNC(C193*D193*0.85)</f>
        <v>0</v>
      </c>
      <c r="G193" s="96">
        <v>11122</v>
      </c>
      <c r="H193" s="53"/>
      <c r="I193" s="40">
        <f t="shared" si="59"/>
        <v>0</v>
      </c>
      <c r="J193" s="140"/>
      <c r="K193" s="143"/>
      <c r="L193" s="143"/>
      <c r="M193" s="42">
        <f t="shared" si="57"/>
        <v>0</v>
      </c>
      <c r="N193" s="50">
        <f>INT(F193+M193)</f>
        <v>0</v>
      </c>
      <c r="O193" s="110"/>
      <c r="P193" s="110"/>
      <c r="R193" s="92"/>
    </row>
    <row r="194" spans="1:19" ht="20.100000000000001" customHeight="1" x14ac:dyDescent="0.3">
      <c r="A194" s="154"/>
      <c r="B194" s="24">
        <v>2</v>
      </c>
      <c r="C194" s="15">
        <f t="shared" si="53"/>
        <v>85</v>
      </c>
      <c r="D194" s="53"/>
      <c r="E194" s="36" t="s">
        <v>7</v>
      </c>
      <c r="F194" s="40">
        <f>TRUNC(C194*D194*0.85)</f>
        <v>0</v>
      </c>
      <c r="G194" s="96">
        <v>10741</v>
      </c>
      <c r="H194" s="53"/>
      <c r="I194" s="40">
        <f t="shared" si="59"/>
        <v>0</v>
      </c>
      <c r="J194" s="140"/>
      <c r="K194" s="143"/>
      <c r="L194" s="143"/>
      <c r="M194" s="42">
        <f t="shared" si="57"/>
        <v>0</v>
      </c>
      <c r="N194" s="50">
        <f>INT(F194+M194)</f>
        <v>0</v>
      </c>
      <c r="O194" s="110"/>
      <c r="P194" s="110"/>
      <c r="R194" s="92"/>
    </row>
    <row r="195" spans="1:19" ht="20.100000000000001" customHeight="1" thickBot="1" x14ac:dyDescent="0.35">
      <c r="A195" s="155"/>
      <c r="B195" s="74">
        <v>3</v>
      </c>
      <c r="C195" s="16">
        <f t="shared" si="53"/>
        <v>85</v>
      </c>
      <c r="D195" s="76"/>
      <c r="E195" s="44" t="s">
        <v>7</v>
      </c>
      <c r="F195" s="77">
        <f>TRUNC(C195*D195*0.85)</f>
        <v>0</v>
      </c>
      <c r="G195" s="98">
        <v>8232</v>
      </c>
      <c r="H195" s="76"/>
      <c r="I195" s="77">
        <f t="shared" si="59"/>
        <v>0</v>
      </c>
      <c r="J195" s="158"/>
      <c r="K195" s="160"/>
      <c r="L195" s="160"/>
      <c r="M195" s="78">
        <f t="shared" si="57"/>
        <v>0</v>
      </c>
      <c r="N195" s="51">
        <f>INT(F195+M195)</f>
        <v>0</v>
      </c>
      <c r="O195" s="110"/>
      <c r="P195" s="110"/>
      <c r="R195" s="92"/>
    </row>
    <row r="196" spans="1:19" ht="20.100000000000001" customHeight="1" thickTop="1" x14ac:dyDescent="0.3">
      <c r="A196" s="136" t="s">
        <v>33</v>
      </c>
      <c r="B196" s="79">
        <v>4</v>
      </c>
      <c r="C196" s="123">
        <f t="shared" si="53"/>
        <v>85</v>
      </c>
      <c r="D196" s="56"/>
      <c r="E196" s="80" t="s">
        <v>7</v>
      </c>
      <c r="F196" s="81">
        <f>TRUNC(C196*D196*0.85)</f>
        <v>0</v>
      </c>
      <c r="G196" s="99">
        <v>5371</v>
      </c>
      <c r="H196" s="56"/>
      <c r="I196" s="81">
        <f t="shared" si="59"/>
        <v>0</v>
      </c>
      <c r="J196" s="139"/>
      <c r="K196" s="142"/>
      <c r="L196" s="145"/>
      <c r="M196" s="82">
        <f>I196</f>
        <v>0</v>
      </c>
      <c r="N196" s="89">
        <f>INT(F196+M196)</f>
        <v>0</v>
      </c>
      <c r="O196" s="148"/>
      <c r="P196" s="110"/>
      <c r="R196" s="92"/>
    </row>
    <row r="197" spans="1:19" ht="20.100000000000001" customHeight="1" x14ac:dyDescent="0.3">
      <c r="A197" s="137"/>
      <c r="B197" s="24">
        <v>5</v>
      </c>
      <c r="C197" s="15">
        <f t="shared" si="53"/>
        <v>85</v>
      </c>
      <c r="D197" s="53"/>
      <c r="E197" s="36" t="s">
        <v>7</v>
      </c>
      <c r="F197" s="42">
        <f t="shared" ref="F197:F198" si="60">TRUNC(C197*D197*0.85)</f>
        <v>0</v>
      </c>
      <c r="G197" s="97">
        <v>5942</v>
      </c>
      <c r="H197" s="53"/>
      <c r="I197" s="40">
        <f t="shared" si="59"/>
        <v>0</v>
      </c>
      <c r="J197" s="140"/>
      <c r="K197" s="143"/>
      <c r="L197" s="146"/>
      <c r="M197" s="42">
        <f>I197</f>
        <v>0</v>
      </c>
      <c r="N197" s="10">
        <f t="shared" ref="N197:N200" si="61">INT(F197+M197)</f>
        <v>0</v>
      </c>
      <c r="O197" s="148"/>
      <c r="P197" s="110"/>
      <c r="R197" s="92"/>
    </row>
    <row r="198" spans="1:19" ht="20.100000000000001" customHeight="1" thickBot="1" x14ac:dyDescent="0.35">
      <c r="A198" s="137"/>
      <c r="B198" s="24">
        <v>6</v>
      </c>
      <c r="C198" s="15">
        <f t="shared" si="53"/>
        <v>85</v>
      </c>
      <c r="D198" s="53"/>
      <c r="E198" s="36" t="s">
        <v>7</v>
      </c>
      <c r="F198" s="40">
        <f t="shared" si="60"/>
        <v>0</v>
      </c>
      <c r="G198" s="96">
        <v>7113</v>
      </c>
      <c r="H198" s="55"/>
      <c r="I198" s="40">
        <f t="shared" si="59"/>
        <v>0</v>
      </c>
      <c r="J198" s="141"/>
      <c r="K198" s="144"/>
      <c r="L198" s="147"/>
      <c r="M198" s="42">
        <f>I198</f>
        <v>0</v>
      </c>
      <c r="N198" s="50">
        <f t="shared" si="61"/>
        <v>0</v>
      </c>
      <c r="O198" s="148"/>
      <c r="P198" s="110"/>
      <c r="R198" s="92"/>
    </row>
    <row r="199" spans="1:19" ht="20.100000000000001" customHeight="1" x14ac:dyDescent="0.3">
      <c r="A199" s="137"/>
      <c r="B199" s="24">
        <v>7</v>
      </c>
      <c r="C199" s="15">
        <f t="shared" si="53"/>
        <v>85</v>
      </c>
      <c r="D199" s="53"/>
      <c r="E199" s="36" t="s">
        <v>7</v>
      </c>
      <c r="F199" s="40">
        <f>TRUNC(C199*D199*0.85)</f>
        <v>0</v>
      </c>
      <c r="G199" s="149"/>
      <c r="H199" s="151"/>
      <c r="I199" s="153"/>
      <c r="J199" s="106">
        <v>9762</v>
      </c>
      <c r="K199" s="57"/>
      <c r="L199" s="41">
        <f>TRUNC(J199*K199)</f>
        <v>0</v>
      </c>
      <c r="M199" s="42">
        <f>L199</f>
        <v>0</v>
      </c>
      <c r="N199" s="10">
        <f t="shared" si="61"/>
        <v>0</v>
      </c>
      <c r="O199" s="148"/>
      <c r="P199" s="110"/>
      <c r="R199" s="92"/>
    </row>
    <row r="200" spans="1:19" s="121" customFormat="1" ht="20.100000000000001" customHeight="1" thickBot="1" x14ac:dyDescent="0.35">
      <c r="A200" s="138"/>
      <c r="B200" s="74">
        <v>8</v>
      </c>
      <c r="C200" s="16">
        <f t="shared" si="53"/>
        <v>85</v>
      </c>
      <c r="D200" s="55"/>
      <c r="E200" s="44" t="s">
        <v>7</v>
      </c>
      <c r="F200" s="77">
        <f t="shared" ref="F200" si="62">TRUNC(C200*D200*0.85)</f>
        <v>0</v>
      </c>
      <c r="G200" s="150"/>
      <c r="H200" s="152"/>
      <c r="I200" s="152"/>
      <c r="J200" s="107">
        <v>6768</v>
      </c>
      <c r="K200" s="55"/>
      <c r="L200" s="90">
        <f>TRUNC(J200*K200)</f>
        <v>0</v>
      </c>
      <c r="M200" s="78">
        <f>L200</f>
        <v>0</v>
      </c>
      <c r="N200" s="120">
        <f t="shared" si="61"/>
        <v>0</v>
      </c>
      <c r="O200" s="148"/>
      <c r="P200" s="110"/>
      <c r="R200" s="122"/>
    </row>
    <row r="201" spans="1:19" ht="47.25" customHeight="1" thickTop="1" thickBot="1" x14ac:dyDescent="0.35">
      <c r="A201" s="83" t="s">
        <v>6</v>
      </c>
      <c r="B201" s="84"/>
      <c r="C201" s="117"/>
      <c r="D201" s="117"/>
      <c r="E201" s="43"/>
      <c r="F201" s="126"/>
      <c r="G201" s="101">
        <f>SUM(G177:G200)</f>
        <v>146656</v>
      </c>
      <c r="H201" s="117"/>
      <c r="I201" s="85"/>
      <c r="J201" s="101">
        <f>SUM(J177:J200)</f>
        <v>57224</v>
      </c>
      <c r="K201" s="117"/>
      <c r="L201" s="86"/>
      <c r="M201" s="87"/>
      <c r="N201" s="88">
        <f>SUM(N177:N200)</f>
        <v>0</v>
      </c>
      <c r="O201" s="19"/>
      <c r="P201" s="34"/>
      <c r="R201" s="92"/>
    </row>
    <row r="202" spans="1:19" ht="47.25" customHeight="1" thickTop="1" thickBot="1" x14ac:dyDescent="0.35">
      <c r="A202" s="31"/>
      <c r="C202" s="110"/>
      <c r="D202" s="110"/>
      <c r="E202" s="110"/>
      <c r="F202" s="127"/>
      <c r="G202" s="102"/>
      <c r="H202" s="110"/>
      <c r="I202" s="32"/>
      <c r="J202" s="102"/>
      <c r="K202" s="110"/>
      <c r="L202" s="32"/>
      <c r="M202" s="32"/>
      <c r="N202" s="52"/>
      <c r="O202" s="33"/>
      <c r="P202" s="33"/>
      <c r="Q202" s="34"/>
    </row>
    <row r="203" spans="1:19" ht="45" customHeight="1" thickBot="1" x14ac:dyDescent="0.35">
      <c r="A203" s="64" t="s">
        <v>25</v>
      </c>
      <c r="B203" s="65"/>
      <c r="C203" s="110"/>
      <c r="D203" s="110"/>
      <c r="E203" s="110"/>
      <c r="F203" s="127"/>
      <c r="G203" s="102"/>
      <c r="H203" s="110"/>
      <c r="M203" s="59" t="s">
        <v>38</v>
      </c>
      <c r="N203" s="49">
        <f>N201</f>
        <v>0</v>
      </c>
      <c r="Q203" s="34"/>
    </row>
    <row r="204" spans="1:19" ht="15.75" customHeight="1" x14ac:dyDescent="0.25">
      <c r="A204" s="64"/>
      <c r="B204" s="66" t="s">
        <v>26</v>
      </c>
      <c r="I204" s="110"/>
      <c r="J204" s="108"/>
      <c r="K204" s="45"/>
      <c r="L204" s="46"/>
      <c r="M204" s="62"/>
      <c r="Q204" s="18"/>
      <c r="S204" s="14"/>
    </row>
    <row r="205" spans="1:19" s="1" customFormat="1" ht="13.5" customHeight="1" x14ac:dyDescent="0.25">
      <c r="A205" s="64"/>
      <c r="B205" s="64" t="s">
        <v>65</v>
      </c>
      <c r="F205" s="128"/>
      <c r="G205" s="92"/>
      <c r="I205" s="47"/>
      <c r="J205" s="109"/>
      <c r="K205" s="37"/>
      <c r="L205" s="37"/>
      <c r="M205" s="63"/>
    </row>
    <row r="206" spans="1:19" s="25" customFormat="1" ht="18" customHeight="1" x14ac:dyDescent="0.25">
      <c r="A206" s="64"/>
      <c r="B206" s="64"/>
      <c r="D206" s="28"/>
      <c r="E206" s="28"/>
      <c r="F206" s="129"/>
      <c r="G206" s="103"/>
      <c r="I206" s="39"/>
      <c r="J206" s="109"/>
      <c r="K206" s="38"/>
      <c r="L206" s="38"/>
      <c r="M206" s="48"/>
      <c r="N206" s="48"/>
    </row>
    <row r="207" spans="1:19" s="25" customFormat="1" ht="18" customHeight="1" x14ac:dyDescent="0.25">
      <c r="B207" s="30"/>
      <c r="D207" s="29"/>
      <c r="E207" s="29"/>
      <c r="F207" s="130"/>
      <c r="G207" s="103"/>
      <c r="J207" s="103"/>
    </row>
    <row r="208" spans="1:19" ht="16.5" customHeight="1" x14ac:dyDescent="0.3">
      <c r="A208" s="3"/>
      <c r="B208" s="4"/>
      <c r="C208" s="4"/>
      <c r="D208" s="4"/>
      <c r="F208" s="125"/>
      <c r="H208" s="4"/>
      <c r="K208" s="4"/>
    </row>
    <row r="209" spans="1:18" ht="16.5" customHeight="1" x14ac:dyDescent="0.3">
      <c r="A209" s="3"/>
      <c r="B209" s="4"/>
      <c r="C209" s="4"/>
      <c r="D209" s="4"/>
      <c r="F209" s="125"/>
      <c r="H209" s="4"/>
      <c r="K209" s="4"/>
    </row>
    <row r="210" spans="1:18" ht="16.5" customHeight="1" x14ac:dyDescent="0.3">
      <c r="A210" s="190" t="s">
        <v>80</v>
      </c>
      <c r="B210" s="191"/>
      <c r="C210" s="191"/>
      <c r="D210" s="191"/>
      <c r="E210" s="191"/>
      <c r="F210" s="191"/>
      <c r="G210" s="191"/>
      <c r="H210" s="191"/>
      <c r="I210" s="191"/>
      <c r="J210" s="191"/>
      <c r="K210" s="191"/>
      <c r="L210" s="191"/>
      <c r="M210" s="191"/>
      <c r="N210" s="191"/>
      <c r="O210" s="58"/>
      <c r="P210" s="58"/>
      <c r="Q210" s="58"/>
    </row>
    <row r="211" spans="1:18" ht="16.5" customHeight="1" x14ac:dyDescent="0.3">
      <c r="A211" s="5"/>
      <c r="B211" s="4"/>
      <c r="C211" s="4"/>
      <c r="D211" s="4"/>
      <c r="F211" s="125"/>
      <c r="G211" s="93"/>
      <c r="H211" s="27"/>
      <c r="I211" s="27"/>
      <c r="K211" s="4"/>
      <c r="L211" s="23"/>
      <c r="M211" s="23"/>
      <c r="N211" s="23"/>
      <c r="O211" s="23"/>
      <c r="P211" s="23"/>
    </row>
    <row r="212" spans="1:18" ht="16.5" customHeight="1" x14ac:dyDescent="0.3">
      <c r="A212" s="118" t="s">
        <v>70</v>
      </c>
      <c r="B212" s="119"/>
      <c r="C212" s="116"/>
      <c r="D212" s="60"/>
      <c r="F212" s="125"/>
      <c r="H212" s="4"/>
      <c r="K212" s="4"/>
      <c r="L212" s="12"/>
      <c r="M212" s="13"/>
      <c r="N212" s="13"/>
      <c r="O212" s="12"/>
      <c r="P212" s="12"/>
    </row>
    <row r="213" spans="1:18" ht="16.5" customHeight="1" x14ac:dyDescent="0.3">
      <c r="A213" s="5"/>
      <c r="B213" s="4"/>
      <c r="C213" s="4"/>
      <c r="D213" s="4"/>
      <c r="F213" s="125"/>
      <c r="H213" s="4"/>
      <c r="K213" s="4"/>
    </row>
    <row r="214" spans="1:18" ht="27" customHeight="1" x14ac:dyDescent="0.25">
      <c r="A214" s="167" t="s">
        <v>0</v>
      </c>
      <c r="B214" s="168"/>
      <c r="C214" s="167" t="s">
        <v>1</v>
      </c>
      <c r="D214" s="170"/>
      <c r="E214" s="170"/>
      <c r="F214" s="171"/>
      <c r="G214" s="172" t="s">
        <v>2</v>
      </c>
      <c r="H214" s="173"/>
      <c r="I214" s="173"/>
      <c r="J214" s="173"/>
      <c r="K214" s="173"/>
      <c r="L214" s="173"/>
      <c r="M214" s="174"/>
      <c r="N214" s="175" t="s">
        <v>21</v>
      </c>
      <c r="O214" s="177"/>
      <c r="P214" s="114"/>
    </row>
    <row r="215" spans="1:18" ht="25.5" customHeight="1" x14ac:dyDescent="0.25">
      <c r="A215" s="169"/>
      <c r="B215" s="168"/>
      <c r="C215" s="178" t="s">
        <v>9</v>
      </c>
      <c r="D215" s="179" t="s">
        <v>35</v>
      </c>
      <c r="E215" s="178" t="s">
        <v>10</v>
      </c>
      <c r="F215" s="181" t="s">
        <v>16</v>
      </c>
      <c r="G215" s="184" t="s">
        <v>12</v>
      </c>
      <c r="H215" s="185"/>
      <c r="I215" s="186"/>
      <c r="J215" s="187" t="s">
        <v>11</v>
      </c>
      <c r="K215" s="187"/>
      <c r="L215" s="187"/>
      <c r="M215" s="188" t="s">
        <v>20</v>
      </c>
      <c r="N215" s="176"/>
      <c r="O215" s="177"/>
      <c r="P215" s="114"/>
    </row>
    <row r="216" spans="1:18" ht="45" customHeight="1" x14ac:dyDescent="0.25">
      <c r="A216" s="169"/>
      <c r="B216" s="168"/>
      <c r="C216" s="154"/>
      <c r="D216" s="180"/>
      <c r="E216" s="154"/>
      <c r="F216" s="182"/>
      <c r="G216" s="94" t="s">
        <v>8</v>
      </c>
      <c r="H216" s="9" t="s">
        <v>36</v>
      </c>
      <c r="I216" s="8" t="s">
        <v>17</v>
      </c>
      <c r="J216" s="104" t="s">
        <v>8</v>
      </c>
      <c r="K216" s="21" t="s">
        <v>37</v>
      </c>
      <c r="L216" s="8" t="s">
        <v>18</v>
      </c>
      <c r="M216" s="189"/>
      <c r="N216" s="176"/>
      <c r="O216" s="17"/>
      <c r="P216" s="17"/>
    </row>
    <row r="217" spans="1:18" ht="30" customHeight="1" thickBot="1" x14ac:dyDescent="0.3">
      <c r="A217" s="115" t="s">
        <v>3</v>
      </c>
      <c r="B217" s="6" t="s">
        <v>4</v>
      </c>
      <c r="C217" s="26" t="s">
        <v>29</v>
      </c>
      <c r="D217" s="20" t="s">
        <v>30</v>
      </c>
      <c r="E217" s="11"/>
      <c r="F217" s="183"/>
      <c r="G217" s="95" t="s">
        <v>13</v>
      </c>
      <c r="H217" s="26" t="s">
        <v>19</v>
      </c>
      <c r="I217" s="22" t="s">
        <v>14</v>
      </c>
      <c r="J217" s="105" t="s">
        <v>15</v>
      </c>
      <c r="K217" s="71" t="s">
        <v>19</v>
      </c>
      <c r="L217" s="22" t="s">
        <v>83</v>
      </c>
      <c r="M217" s="35" t="s">
        <v>5</v>
      </c>
      <c r="N217" s="7" t="s">
        <v>5</v>
      </c>
      <c r="O217" s="20"/>
      <c r="P217" s="20"/>
    </row>
    <row r="218" spans="1:18" ht="20.100000000000001" customHeight="1" thickBot="1" x14ac:dyDescent="0.35">
      <c r="A218" s="137" t="s">
        <v>31</v>
      </c>
      <c r="B218" s="24">
        <v>9</v>
      </c>
      <c r="C218" s="15">
        <f>設計総括書!D8</f>
        <v>37</v>
      </c>
      <c r="D218" s="57"/>
      <c r="E218" s="36" t="s">
        <v>7</v>
      </c>
      <c r="F218" s="40">
        <f t="shared" ref="F218:F221" si="63">TRUNC(C218*D218*0.85)</f>
        <v>0</v>
      </c>
      <c r="G218" s="111"/>
      <c r="H218" s="112"/>
      <c r="I218" s="113"/>
      <c r="J218" s="106">
        <v>6049</v>
      </c>
      <c r="K218" s="91"/>
      <c r="L218" s="41">
        <f>TRUNC(J218*K218)</f>
        <v>0</v>
      </c>
      <c r="M218" s="42">
        <f>L218</f>
        <v>0</v>
      </c>
      <c r="N218" s="50">
        <f t="shared" ref="N218:N221" si="64">INT(F218+M218)</f>
        <v>0</v>
      </c>
      <c r="O218" s="156"/>
      <c r="P218" s="110"/>
      <c r="R218" s="92"/>
    </row>
    <row r="219" spans="1:18" ht="20.100000000000001" customHeight="1" x14ac:dyDescent="0.3">
      <c r="A219" s="137"/>
      <c r="B219" s="24">
        <v>10</v>
      </c>
      <c r="C219" s="15">
        <f>C218</f>
        <v>37</v>
      </c>
      <c r="D219" s="53"/>
      <c r="E219" s="36" t="s">
        <v>7</v>
      </c>
      <c r="F219" s="40">
        <f t="shared" si="63"/>
        <v>0</v>
      </c>
      <c r="G219" s="96">
        <v>4665</v>
      </c>
      <c r="H219" s="57"/>
      <c r="I219" s="40">
        <f>TRUNC(G219*H219)</f>
        <v>0</v>
      </c>
      <c r="J219" s="157"/>
      <c r="K219" s="159"/>
      <c r="L219" s="159"/>
      <c r="M219" s="42">
        <f t="shared" ref="M219:M224" si="65">I219</f>
        <v>0</v>
      </c>
      <c r="N219" s="50">
        <f t="shared" si="64"/>
        <v>0</v>
      </c>
      <c r="O219" s="156"/>
      <c r="P219" s="110"/>
      <c r="R219" s="92"/>
    </row>
    <row r="220" spans="1:18" ht="20.100000000000001" customHeight="1" x14ac:dyDescent="0.3">
      <c r="A220" s="137"/>
      <c r="B220" s="24">
        <v>11</v>
      </c>
      <c r="C220" s="15">
        <f t="shared" ref="C220:C241" si="66">C219</f>
        <v>37</v>
      </c>
      <c r="D220" s="53"/>
      <c r="E220" s="36" t="s">
        <v>7</v>
      </c>
      <c r="F220" s="42">
        <f t="shared" si="63"/>
        <v>0</v>
      </c>
      <c r="G220" s="97">
        <v>4258</v>
      </c>
      <c r="H220" s="53"/>
      <c r="I220" s="40">
        <f>TRUNC(G220*H220)</f>
        <v>0</v>
      </c>
      <c r="J220" s="140"/>
      <c r="K220" s="143"/>
      <c r="L220" s="143"/>
      <c r="M220" s="42">
        <f t="shared" si="65"/>
        <v>0</v>
      </c>
      <c r="N220" s="50">
        <f t="shared" si="64"/>
        <v>0</v>
      </c>
      <c r="O220" s="156"/>
      <c r="P220" s="110"/>
      <c r="R220" s="92"/>
    </row>
    <row r="221" spans="1:18" ht="20.100000000000001" customHeight="1" x14ac:dyDescent="0.3">
      <c r="A221" s="137"/>
      <c r="B221" s="24">
        <v>12</v>
      </c>
      <c r="C221" s="15">
        <f t="shared" si="66"/>
        <v>37</v>
      </c>
      <c r="D221" s="53"/>
      <c r="E221" s="36" t="s">
        <v>7</v>
      </c>
      <c r="F221" s="40">
        <f t="shared" si="63"/>
        <v>0</v>
      </c>
      <c r="G221" s="96">
        <v>5461</v>
      </c>
      <c r="H221" s="53"/>
      <c r="I221" s="40">
        <f t="shared" ref="I221:I227" si="67">TRUNC(G221*H221)</f>
        <v>0</v>
      </c>
      <c r="J221" s="140"/>
      <c r="K221" s="143"/>
      <c r="L221" s="143"/>
      <c r="M221" s="42">
        <f t="shared" si="65"/>
        <v>0</v>
      </c>
      <c r="N221" s="50">
        <f t="shared" si="64"/>
        <v>0</v>
      </c>
      <c r="O221" s="110"/>
      <c r="P221" s="110"/>
      <c r="R221" s="92"/>
    </row>
    <row r="222" spans="1:18" ht="20.100000000000001" customHeight="1" x14ac:dyDescent="0.3">
      <c r="A222" s="154"/>
      <c r="B222" s="24">
        <v>1</v>
      </c>
      <c r="C222" s="15">
        <f t="shared" si="66"/>
        <v>37</v>
      </c>
      <c r="D222" s="53"/>
      <c r="E222" s="36" t="s">
        <v>7</v>
      </c>
      <c r="F222" s="40">
        <f>TRUNC(C222*D222*0.85)</f>
        <v>0</v>
      </c>
      <c r="G222" s="96">
        <v>5502</v>
      </c>
      <c r="H222" s="53"/>
      <c r="I222" s="40">
        <f t="shared" si="67"/>
        <v>0</v>
      </c>
      <c r="J222" s="140"/>
      <c r="K222" s="143"/>
      <c r="L222" s="143"/>
      <c r="M222" s="42">
        <f t="shared" si="65"/>
        <v>0</v>
      </c>
      <c r="N222" s="50">
        <f>INT(F222+M222)</f>
        <v>0</v>
      </c>
      <c r="O222" s="110"/>
      <c r="P222" s="110"/>
      <c r="R222" s="92"/>
    </row>
    <row r="223" spans="1:18" ht="20.100000000000001" customHeight="1" x14ac:dyDescent="0.3">
      <c r="A223" s="154"/>
      <c r="B223" s="24">
        <v>2</v>
      </c>
      <c r="C223" s="15">
        <f t="shared" si="66"/>
        <v>37</v>
      </c>
      <c r="D223" s="53"/>
      <c r="E223" s="36" t="s">
        <v>7</v>
      </c>
      <c r="F223" s="40">
        <f>TRUNC(C223*D223*0.85)</f>
        <v>0</v>
      </c>
      <c r="G223" s="96">
        <v>5679</v>
      </c>
      <c r="H223" s="53"/>
      <c r="I223" s="40">
        <f t="shared" si="67"/>
        <v>0</v>
      </c>
      <c r="J223" s="140"/>
      <c r="K223" s="143"/>
      <c r="L223" s="143"/>
      <c r="M223" s="42">
        <f t="shared" si="65"/>
        <v>0</v>
      </c>
      <c r="N223" s="50">
        <f>INT(F223+M223)</f>
        <v>0</v>
      </c>
      <c r="O223" s="110"/>
      <c r="P223" s="110"/>
      <c r="R223" s="92"/>
    </row>
    <row r="224" spans="1:18" ht="20.100000000000001" customHeight="1" thickBot="1" x14ac:dyDescent="0.35">
      <c r="A224" s="155"/>
      <c r="B224" s="74">
        <v>3</v>
      </c>
      <c r="C224" s="16">
        <f t="shared" si="66"/>
        <v>37</v>
      </c>
      <c r="D224" s="76"/>
      <c r="E224" s="44" t="s">
        <v>7</v>
      </c>
      <c r="F224" s="77">
        <f>TRUNC(C224*D224*0.85)</f>
        <v>0</v>
      </c>
      <c r="G224" s="98">
        <v>4849</v>
      </c>
      <c r="H224" s="76"/>
      <c r="I224" s="77">
        <f t="shared" si="67"/>
        <v>0</v>
      </c>
      <c r="J224" s="158"/>
      <c r="K224" s="160"/>
      <c r="L224" s="160"/>
      <c r="M224" s="78">
        <f t="shared" si="65"/>
        <v>0</v>
      </c>
      <c r="N224" s="51">
        <f>INT(F224+M224)</f>
        <v>0</v>
      </c>
      <c r="O224" s="110"/>
      <c r="P224" s="110"/>
      <c r="R224" s="92"/>
    </row>
    <row r="225" spans="1:18" ht="20.100000000000001" customHeight="1" thickTop="1" x14ac:dyDescent="0.3">
      <c r="A225" s="136" t="s">
        <v>32</v>
      </c>
      <c r="B225" s="79">
        <v>4</v>
      </c>
      <c r="C225" s="123">
        <f t="shared" si="66"/>
        <v>37</v>
      </c>
      <c r="D225" s="56"/>
      <c r="E225" s="80" t="s">
        <v>7</v>
      </c>
      <c r="F225" s="81">
        <f>TRUNC(C225*D225*0.85)</f>
        <v>0</v>
      </c>
      <c r="G225" s="99">
        <v>3862</v>
      </c>
      <c r="H225" s="56"/>
      <c r="I225" s="81">
        <f t="shared" si="67"/>
        <v>0</v>
      </c>
      <c r="J225" s="139"/>
      <c r="K225" s="142"/>
      <c r="L225" s="145"/>
      <c r="M225" s="82">
        <f>I225</f>
        <v>0</v>
      </c>
      <c r="N225" s="75">
        <f>INT(F225+M225)</f>
        <v>0</v>
      </c>
      <c r="O225" s="156"/>
      <c r="P225" s="110"/>
      <c r="R225" s="92"/>
    </row>
    <row r="226" spans="1:18" ht="20.100000000000001" customHeight="1" x14ac:dyDescent="0.3">
      <c r="A226" s="137"/>
      <c r="B226" s="24">
        <v>5</v>
      </c>
      <c r="C226" s="15">
        <f t="shared" si="66"/>
        <v>37</v>
      </c>
      <c r="D226" s="53"/>
      <c r="E226" s="36" t="s">
        <v>7</v>
      </c>
      <c r="F226" s="42">
        <f t="shared" ref="F226:F231" si="68">TRUNC(C226*D226*0.85)</f>
        <v>0</v>
      </c>
      <c r="G226" s="97">
        <v>4228</v>
      </c>
      <c r="H226" s="53"/>
      <c r="I226" s="40">
        <f t="shared" si="67"/>
        <v>0</v>
      </c>
      <c r="J226" s="140"/>
      <c r="K226" s="143"/>
      <c r="L226" s="146"/>
      <c r="M226" s="42">
        <f>I226</f>
        <v>0</v>
      </c>
      <c r="N226" s="10">
        <f t="shared" ref="N226:N233" si="69">INT(F226+M226)</f>
        <v>0</v>
      </c>
      <c r="O226" s="156"/>
      <c r="P226" s="110"/>
      <c r="R226" s="92"/>
    </row>
    <row r="227" spans="1:18" ht="20.100000000000001" customHeight="1" thickBot="1" x14ac:dyDescent="0.35">
      <c r="A227" s="137"/>
      <c r="B227" s="24">
        <v>6</v>
      </c>
      <c r="C227" s="15">
        <f t="shared" si="66"/>
        <v>37</v>
      </c>
      <c r="D227" s="53"/>
      <c r="E227" s="36" t="s">
        <v>7</v>
      </c>
      <c r="F227" s="40">
        <f t="shared" si="68"/>
        <v>0</v>
      </c>
      <c r="G227" s="96">
        <v>4568</v>
      </c>
      <c r="H227" s="55"/>
      <c r="I227" s="40">
        <f t="shared" si="67"/>
        <v>0</v>
      </c>
      <c r="J227" s="141"/>
      <c r="K227" s="144"/>
      <c r="L227" s="147"/>
      <c r="M227" s="42">
        <f>I227</f>
        <v>0</v>
      </c>
      <c r="N227" s="50">
        <f t="shared" si="69"/>
        <v>0</v>
      </c>
      <c r="O227" s="156"/>
      <c r="P227" s="110"/>
      <c r="R227" s="92"/>
    </row>
    <row r="228" spans="1:18" ht="20.100000000000001" customHeight="1" x14ac:dyDescent="0.3">
      <c r="A228" s="137"/>
      <c r="B228" s="24">
        <v>7</v>
      </c>
      <c r="C228" s="15">
        <f t="shared" si="66"/>
        <v>37</v>
      </c>
      <c r="D228" s="53"/>
      <c r="E228" s="36" t="s">
        <v>7</v>
      </c>
      <c r="F228" s="40">
        <f t="shared" si="68"/>
        <v>0</v>
      </c>
      <c r="G228" s="149"/>
      <c r="H228" s="151"/>
      <c r="I228" s="153"/>
      <c r="J228" s="106">
        <v>5321</v>
      </c>
      <c r="K228" s="57"/>
      <c r="L228" s="41">
        <f>TRUNC(J228*K228)</f>
        <v>0</v>
      </c>
      <c r="M228" s="42">
        <f>L228</f>
        <v>0</v>
      </c>
      <c r="N228" s="10">
        <f t="shared" si="69"/>
        <v>0</v>
      </c>
      <c r="O228" s="156"/>
      <c r="P228" s="110"/>
      <c r="R228" s="92"/>
    </row>
    <row r="229" spans="1:18" ht="20.100000000000001" customHeight="1" x14ac:dyDescent="0.3">
      <c r="A229" s="137"/>
      <c r="B229" s="24">
        <v>8</v>
      </c>
      <c r="C229" s="15">
        <f t="shared" si="66"/>
        <v>37</v>
      </c>
      <c r="D229" s="53"/>
      <c r="E229" s="36" t="s">
        <v>7</v>
      </c>
      <c r="F229" s="40">
        <f t="shared" si="68"/>
        <v>0</v>
      </c>
      <c r="G229" s="161"/>
      <c r="H229" s="163"/>
      <c r="I229" s="163"/>
      <c r="J229" s="106">
        <v>3981</v>
      </c>
      <c r="K229" s="54"/>
      <c r="L229" s="41">
        <f>TRUNC(J229*K229)</f>
        <v>0</v>
      </c>
      <c r="M229" s="42">
        <f>L229</f>
        <v>0</v>
      </c>
      <c r="N229" s="10">
        <f t="shared" si="69"/>
        <v>0</v>
      </c>
      <c r="O229" s="156"/>
      <c r="P229" s="110"/>
      <c r="R229" s="92"/>
    </row>
    <row r="230" spans="1:18" ht="20.100000000000001" customHeight="1" thickBot="1" x14ac:dyDescent="0.35">
      <c r="A230" s="137"/>
      <c r="B230" s="24">
        <v>9</v>
      </c>
      <c r="C230" s="15">
        <f t="shared" si="66"/>
        <v>37</v>
      </c>
      <c r="D230" s="53"/>
      <c r="E230" s="36" t="s">
        <v>7</v>
      </c>
      <c r="F230" s="40">
        <f t="shared" si="68"/>
        <v>0</v>
      </c>
      <c r="G230" s="162"/>
      <c r="H230" s="164"/>
      <c r="I230" s="165"/>
      <c r="J230" s="106">
        <v>6049</v>
      </c>
      <c r="K230" s="55"/>
      <c r="L230" s="41">
        <f>TRUNC(J230*K230)</f>
        <v>0</v>
      </c>
      <c r="M230" s="42">
        <f>L230</f>
        <v>0</v>
      </c>
      <c r="N230" s="50">
        <f t="shared" si="69"/>
        <v>0</v>
      </c>
      <c r="O230" s="156"/>
      <c r="P230" s="110"/>
      <c r="R230" s="92"/>
    </row>
    <row r="231" spans="1:18" ht="20.100000000000001" customHeight="1" x14ac:dyDescent="0.3">
      <c r="A231" s="137"/>
      <c r="B231" s="24">
        <v>10</v>
      </c>
      <c r="C231" s="15">
        <f t="shared" si="66"/>
        <v>37</v>
      </c>
      <c r="D231" s="53"/>
      <c r="E231" s="36" t="s">
        <v>7</v>
      </c>
      <c r="F231" s="40">
        <f t="shared" si="68"/>
        <v>0</v>
      </c>
      <c r="G231" s="96">
        <v>4665</v>
      </c>
      <c r="H231" s="57"/>
      <c r="I231" s="40">
        <f>TRUNC(G231*H231)</f>
        <v>0</v>
      </c>
      <c r="J231" s="157"/>
      <c r="K231" s="166"/>
      <c r="L231" s="159"/>
      <c r="M231" s="42">
        <f t="shared" ref="M231:M236" si="70">I231</f>
        <v>0</v>
      </c>
      <c r="N231" s="50">
        <f t="shared" si="69"/>
        <v>0</v>
      </c>
      <c r="O231" s="156"/>
      <c r="P231" s="110"/>
      <c r="R231" s="92"/>
    </row>
    <row r="232" spans="1:18" ht="20.100000000000001" customHeight="1" x14ac:dyDescent="0.3">
      <c r="A232" s="137"/>
      <c r="B232" s="24">
        <v>11</v>
      </c>
      <c r="C232" s="15">
        <f t="shared" si="66"/>
        <v>37</v>
      </c>
      <c r="D232" s="53"/>
      <c r="E232" s="36" t="s">
        <v>7</v>
      </c>
      <c r="F232" s="42">
        <f>TRUNC(C232*D232*0.85)</f>
        <v>0</v>
      </c>
      <c r="G232" s="97">
        <v>4258</v>
      </c>
      <c r="H232" s="53"/>
      <c r="I232" s="40">
        <f>TRUNC(G232*H232)</f>
        <v>0</v>
      </c>
      <c r="J232" s="140"/>
      <c r="K232" s="143"/>
      <c r="L232" s="143"/>
      <c r="M232" s="42">
        <f t="shared" si="70"/>
        <v>0</v>
      </c>
      <c r="N232" s="50">
        <f t="shared" si="69"/>
        <v>0</v>
      </c>
      <c r="O232" s="156"/>
      <c r="P232" s="110"/>
      <c r="R232" s="92"/>
    </row>
    <row r="233" spans="1:18" ht="20.100000000000001" customHeight="1" x14ac:dyDescent="0.3">
      <c r="A233" s="137"/>
      <c r="B233" s="24">
        <v>12</v>
      </c>
      <c r="C233" s="15">
        <f t="shared" si="66"/>
        <v>37</v>
      </c>
      <c r="D233" s="53"/>
      <c r="E233" s="36" t="s">
        <v>7</v>
      </c>
      <c r="F233" s="40">
        <f t="shared" ref="F233" si="71">TRUNC(C233*D233*0.85)</f>
        <v>0</v>
      </c>
      <c r="G233" s="96">
        <v>5461</v>
      </c>
      <c r="H233" s="53"/>
      <c r="I233" s="40">
        <f t="shared" ref="I233:I239" si="72">TRUNC(G233*H233)</f>
        <v>0</v>
      </c>
      <c r="J233" s="140"/>
      <c r="K233" s="143"/>
      <c r="L233" s="143"/>
      <c r="M233" s="42">
        <f t="shared" si="70"/>
        <v>0</v>
      </c>
      <c r="N233" s="50">
        <f t="shared" si="69"/>
        <v>0</v>
      </c>
      <c r="O233" s="110"/>
      <c r="P233" s="110"/>
      <c r="R233" s="92"/>
    </row>
    <row r="234" spans="1:18" ht="20.100000000000001" customHeight="1" x14ac:dyDescent="0.3">
      <c r="A234" s="154"/>
      <c r="B234" s="24">
        <v>1</v>
      </c>
      <c r="C234" s="15">
        <f t="shared" si="66"/>
        <v>37</v>
      </c>
      <c r="D234" s="53"/>
      <c r="E234" s="36" t="s">
        <v>7</v>
      </c>
      <c r="F234" s="40">
        <f>TRUNC(C234*D234*0.85)</f>
        <v>0</v>
      </c>
      <c r="G234" s="96">
        <v>5502</v>
      </c>
      <c r="H234" s="53"/>
      <c r="I234" s="40">
        <f t="shared" si="72"/>
        <v>0</v>
      </c>
      <c r="J234" s="140"/>
      <c r="K234" s="143"/>
      <c r="L234" s="143"/>
      <c r="M234" s="42">
        <f t="shared" si="70"/>
        <v>0</v>
      </c>
      <c r="N234" s="50">
        <f>INT(F234+M234)</f>
        <v>0</v>
      </c>
      <c r="O234" s="110"/>
      <c r="P234" s="110"/>
      <c r="R234" s="92"/>
    </row>
    <row r="235" spans="1:18" ht="20.100000000000001" customHeight="1" x14ac:dyDescent="0.3">
      <c r="A235" s="154"/>
      <c r="B235" s="24">
        <v>2</v>
      </c>
      <c r="C235" s="15">
        <f t="shared" si="66"/>
        <v>37</v>
      </c>
      <c r="D235" s="53"/>
      <c r="E235" s="36" t="s">
        <v>7</v>
      </c>
      <c r="F235" s="40">
        <f>TRUNC(C235*D235*0.85)</f>
        <v>0</v>
      </c>
      <c r="G235" s="96">
        <v>5679</v>
      </c>
      <c r="H235" s="53"/>
      <c r="I235" s="40">
        <f t="shared" si="72"/>
        <v>0</v>
      </c>
      <c r="J235" s="140"/>
      <c r="K235" s="143"/>
      <c r="L235" s="143"/>
      <c r="M235" s="42">
        <f t="shared" si="70"/>
        <v>0</v>
      </c>
      <c r="N235" s="50">
        <f>INT(F235+M235)</f>
        <v>0</v>
      </c>
      <c r="O235" s="110"/>
      <c r="P235" s="110"/>
      <c r="R235" s="92"/>
    </row>
    <row r="236" spans="1:18" ht="20.100000000000001" customHeight="1" thickBot="1" x14ac:dyDescent="0.35">
      <c r="A236" s="155"/>
      <c r="B236" s="74">
        <v>3</v>
      </c>
      <c r="C236" s="16">
        <f t="shared" si="66"/>
        <v>37</v>
      </c>
      <c r="D236" s="76"/>
      <c r="E236" s="44" t="s">
        <v>7</v>
      </c>
      <c r="F236" s="77">
        <f>TRUNC(C236*D236*0.85)</f>
        <v>0</v>
      </c>
      <c r="G236" s="98">
        <v>4849</v>
      </c>
      <c r="H236" s="76"/>
      <c r="I236" s="77">
        <f t="shared" si="72"/>
        <v>0</v>
      </c>
      <c r="J236" s="158"/>
      <c r="K236" s="160"/>
      <c r="L236" s="160"/>
      <c r="M236" s="78">
        <f t="shared" si="70"/>
        <v>0</v>
      </c>
      <c r="N236" s="51">
        <f>INT(F236+M236)</f>
        <v>0</v>
      </c>
      <c r="O236" s="110"/>
      <c r="P236" s="110"/>
      <c r="R236" s="92"/>
    </row>
    <row r="237" spans="1:18" ht="20.100000000000001" customHeight="1" thickTop="1" x14ac:dyDescent="0.3">
      <c r="A237" s="136" t="s">
        <v>33</v>
      </c>
      <c r="B237" s="79">
        <v>4</v>
      </c>
      <c r="C237" s="123">
        <f t="shared" si="66"/>
        <v>37</v>
      </c>
      <c r="D237" s="56"/>
      <c r="E237" s="80" t="s">
        <v>7</v>
      </c>
      <c r="F237" s="81">
        <f>TRUNC(C237*D237*0.85)</f>
        <v>0</v>
      </c>
      <c r="G237" s="99">
        <v>3862</v>
      </c>
      <c r="H237" s="56"/>
      <c r="I237" s="81">
        <f t="shared" si="72"/>
        <v>0</v>
      </c>
      <c r="J237" s="139"/>
      <c r="K237" s="142"/>
      <c r="L237" s="145"/>
      <c r="M237" s="82">
        <f>I237</f>
        <v>0</v>
      </c>
      <c r="N237" s="89">
        <f>INT(F237+M237)</f>
        <v>0</v>
      </c>
      <c r="O237" s="148"/>
      <c r="P237" s="110"/>
      <c r="R237" s="92"/>
    </row>
    <row r="238" spans="1:18" ht="20.100000000000001" customHeight="1" x14ac:dyDescent="0.3">
      <c r="A238" s="137"/>
      <c r="B238" s="24">
        <v>5</v>
      </c>
      <c r="C238" s="15">
        <f t="shared" si="66"/>
        <v>37</v>
      </c>
      <c r="D238" s="53"/>
      <c r="E238" s="36" t="s">
        <v>7</v>
      </c>
      <c r="F238" s="42">
        <f t="shared" ref="F238:F239" si="73">TRUNC(C238*D238*0.85)</f>
        <v>0</v>
      </c>
      <c r="G238" s="97">
        <v>4228</v>
      </c>
      <c r="H238" s="53"/>
      <c r="I238" s="40">
        <f t="shared" si="72"/>
        <v>0</v>
      </c>
      <c r="J238" s="140"/>
      <c r="K238" s="143"/>
      <c r="L238" s="146"/>
      <c r="M238" s="42">
        <f>I238</f>
        <v>0</v>
      </c>
      <c r="N238" s="10">
        <f t="shared" ref="N238:N241" si="74">INT(F238+M238)</f>
        <v>0</v>
      </c>
      <c r="O238" s="148"/>
      <c r="P238" s="110"/>
      <c r="R238" s="92"/>
    </row>
    <row r="239" spans="1:18" ht="20.100000000000001" customHeight="1" thickBot="1" x14ac:dyDescent="0.35">
      <c r="A239" s="137"/>
      <c r="B239" s="24">
        <v>6</v>
      </c>
      <c r="C239" s="15">
        <f t="shared" si="66"/>
        <v>37</v>
      </c>
      <c r="D239" s="53"/>
      <c r="E239" s="36" t="s">
        <v>7</v>
      </c>
      <c r="F239" s="40">
        <f t="shared" si="73"/>
        <v>0</v>
      </c>
      <c r="G239" s="96">
        <v>4568</v>
      </c>
      <c r="H239" s="55"/>
      <c r="I239" s="40">
        <f t="shared" si="72"/>
        <v>0</v>
      </c>
      <c r="J239" s="141"/>
      <c r="K239" s="144"/>
      <c r="L239" s="147"/>
      <c r="M239" s="42">
        <f>I239</f>
        <v>0</v>
      </c>
      <c r="N239" s="50">
        <f t="shared" si="74"/>
        <v>0</v>
      </c>
      <c r="O239" s="148"/>
      <c r="P239" s="110"/>
      <c r="R239" s="92"/>
    </row>
    <row r="240" spans="1:18" ht="20.100000000000001" customHeight="1" x14ac:dyDescent="0.3">
      <c r="A240" s="137"/>
      <c r="B240" s="24">
        <v>7</v>
      </c>
      <c r="C240" s="15">
        <f t="shared" si="66"/>
        <v>37</v>
      </c>
      <c r="D240" s="53"/>
      <c r="E240" s="36" t="s">
        <v>7</v>
      </c>
      <c r="F240" s="40">
        <f>TRUNC(C240*D240*0.85)</f>
        <v>0</v>
      </c>
      <c r="G240" s="149"/>
      <c r="H240" s="151"/>
      <c r="I240" s="153"/>
      <c r="J240" s="106">
        <v>5321</v>
      </c>
      <c r="K240" s="57"/>
      <c r="L240" s="41">
        <f>TRUNC(J240*K240)</f>
        <v>0</v>
      </c>
      <c r="M240" s="42">
        <f>L240</f>
        <v>0</v>
      </c>
      <c r="N240" s="10">
        <f t="shared" si="74"/>
        <v>0</v>
      </c>
      <c r="O240" s="148"/>
      <c r="P240" s="110"/>
      <c r="R240" s="92"/>
    </row>
    <row r="241" spans="1:19" s="121" customFormat="1" ht="20.100000000000001" customHeight="1" thickBot="1" x14ac:dyDescent="0.35">
      <c r="A241" s="138"/>
      <c r="B241" s="74">
        <v>8</v>
      </c>
      <c r="C241" s="16">
        <f t="shared" si="66"/>
        <v>37</v>
      </c>
      <c r="D241" s="55"/>
      <c r="E241" s="44" t="s">
        <v>7</v>
      </c>
      <c r="F241" s="77">
        <f t="shared" ref="F241" si="75">TRUNC(C241*D241*0.85)</f>
        <v>0</v>
      </c>
      <c r="G241" s="150"/>
      <c r="H241" s="152"/>
      <c r="I241" s="152"/>
      <c r="J241" s="107">
        <v>3981</v>
      </c>
      <c r="K241" s="55"/>
      <c r="L241" s="90">
        <f>TRUNC(J241*K241)</f>
        <v>0</v>
      </c>
      <c r="M241" s="78">
        <f>L241</f>
        <v>0</v>
      </c>
      <c r="N241" s="120">
        <f t="shared" si="74"/>
        <v>0</v>
      </c>
      <c r="O241" s="148"/>
      <c r="P241" s="110"/>
      <c r="R241" s="122"/>
    </row>
    <row r="242" spans="1:19" ht="47.25" customHeight="1" thickTop="1" thickBot="1" x14ac:dyDescent="0.35">
      <c r="A242" s="83" t="s">
        <v>6</v>
      </c>
      <c r="B242" s="84"/>
      <c r="C242" s="117"/>
      <c r="D242" s="117"/>
      <c r="E242" s="43"/>
      <c r="F242" s="126"/>
      <c r="G242" s="101">
        <f>SUM(G218:G241)</f>
        <v>86144</v>
      </c>
      <c r="H242" s="117"/>
      <c r="I242" s="85"/>
      <c r="J242" s="101">
        <f>SUM(J218:J241)</f>
        <v>30702</v>
      </c>
      <c r="K242" s="117"/>
      <c r="L242" s="86"/>
      <c r="M242" s="87"/>
      <c r="N242" s="88">
        <f>SUM(N218:N241)</f>
        <v>0</v>
      </c>
      <c r="O242" s="19"/>
      <c r="P242" s="34"/>
      <c r="R242" s="92"/>
    </row>
    <row r="243" spans="1:19" ht="47.25" customHeight="1" thickTop="1" thickBot="1" x14ac:dyDescent="0.35">
      <c r="A243" s="31"/>
      <c r="C243" s="110"/>
      <c r="D243" s="110"/>
      <c r="E243" s="110"/>
      <c r="F243" s="127"/>
      <c r="G243" s="102"/>
      <c r="H243" s="110"/>
      <c r="I243" s="32"/>
      <c r="J243" s="102"/>
      <c r="K243" s="110"/>
      <c r="L243" s="32"/>
      <c r="M243" s="32"/>
      <c r="N243" s="52"/>
      <c r="O243" s="33"/>
      <c r="P243" s="33"/>
      <c r="Q243" s="34"/>
    </row>
    <row r="244" spans="1:19" ht="45" customHeight="1" thickBot="1" x14ac:dyDescent="0.35">
      <c r="A244" s="64" t="s">
        <v>25</v>
      </c>
      <c r="B244" s="65"/>
      <c r="C244" s="110"/>
      <c r="D244" s="110"/>
      <c r="E244" s="110"/>
      <c r="F244" s="127"/>
      <c r="G244" s="102"/>
      <c r="H244" s="110"/>
      <c r="M244" s="59" t="s">
        <v>38</v>
      </c>
      <c r="N244" s="49">
        <f>N242</f>
        <v>0</v>
      </c>
      <c r="Q244" s="34"/>
    </row>
    <row r="245" spans="1:19" ht="15.75" customHeight="1" x14ac:dyDescent="0.25">
      <c r="A245" s="64"/>
      <c r="B245" s="66" t="s">
        <v>26</v>
      </c>
      <c r="I245" s="110"/>
      <c r="J245" s="108"/>
      <c r="K245" s="45"/>
      <c r="L245" s="46"/>
      <c r="M245" s="62"/>
      <c r="Q245" s="18"/>
      <c r="S245" s="14"/>
    </row>
    <row r="246" spans="1:19" s="1" customFormat="1" ht="13.5" customHeight="1" x14ac:dyDescent="0.25">
      <c r="A246" s="64"/>
      <c r="B246" s="64" t="s">
        <v>65</v>
      </c>
      <c r="F246" s="128"/>
      <c r="G246" s="92"/>
      <c r="I246" s="47"/>
      <c r="J246" s="109"/>
      <c r="K246" s="37"/>
      <c r="L246" s="37"/>
      <c r="M246" s="63"/>
    </row>
    <row r="247" spans="1:19" s="25" customFormat="1" ht="18" customHeight="1" x14ac:dyDescent="0.25">
      <c r="A247" s="64"/>
      <c r="B247" s="64"/>
      <c r="D247" s="28"/>
      <c r="E247" s="28"/>
      <c r="F247" s="129"/>
      <c r="G247" s="103"/>
      <c r="I247" s="39"/>
      <c r="J247" s="109"/>
      <c r="K247" s="38"/>
      <c r="L247" s="38"/>
      <c r="M247" s="48"/>
      <c r="N247" s="48"/>
    </row>
    <row r="248" spans="1:19" s="25" customFormat="1" ht="18" customHeight="1" x14ac:dyDescent="0.25">
      <c r="B248" s="30"/>
      <c r="D248" s="29"/>
      <c r="E248" s="29"/>
      <c r="F248" s="130"/>
      <c r="G248" s="103"/>
      <c r="J248" s="103"/>
    </row>
    <row r="249" spans="1:19" ht="16.5" customHeight="1" x14ac:dyDescent="0.3">
      <c r="A249" s="3"/>
      <c r="B249" s="4"/>
      <c r="C249" s="4"/>
      <c r="D249" s="4"/>
      <c r="F249" s="125"/>
      <c r="H249" s="4"/>
      <c r="K249" s="4"/>
    </row>
    <row r="250" spans="1:19" ht="16.5" customHeight="1" x14ac:dyDescent="0.3">
      <c r="A250" s="3"/>
      <c r="B250" s="4"/>
      <c r="C250" s="4"/>
      <c r="D250" s="4"/>
      <c r="F250" s="125"/>
      <c r="H250" s="4"/>
      <c r="K250" s="4"/>
    </row>
    <row r="251" spans="1:19" ht="16.5" customHeight="1" x14ac:dyDescent="0.3">
      <c r="A251" s="190" t="s">
        <v>80</v>
      </c>
      <c r="B251" s="191"/>
      <c r="C251" s="191"/>
      <c r="D251" s="191"/>
      <c r="E251" s="191"/>
      <c r="F251" s="191"/>
      <c r="G251" s="191"/>
      <c r="H251" s="191"/>
      <c r="I251" s="191"/>
      <c r="J251" s="191"/>
      <c r="K251" s="191"/>
      <c r="L251" s="191"/>
      <c r="M251" s="191"/>
      <c r="N251" s="191"/>
      <c r="O251" s="58"/>
      <c r="P251" s="58"/>
      <c r="Q251" s="58"/>
    </row>
    <row r="252" spans="1:19" ht="16.5" customHeight="1" x14ac:dyDescent="0.3">
      <c r="A252" s="5"/>
      <c r="B252" s="4"/>
      <c r="C252" s="4"/>
      <c r="D252" s="4"/>
      <c r="F252" s="125"/>
      <c r="G252" s="93"/>
      <c r="H252" s="27"/>
      <c r="I252" s="27"/>
      <c r="K252" s="4"/>
      <c r="L252" s="23"/>
      <c r="M252" s="23"/>
      <c r="N252" s="23"/>
      <c r="O252" s="23"/>
      <c r="P252" s="23"/>
    </row>
    <row r="253" spans="1:19" ht="16.5" customHeight="1" x14ac:dyDescent="0.3">
      <c r="A253" s="118" t="s">
        <v>71</v>
      </c>
      <c r="B253" s="119"/>
      <c r="C253" s="116"/>
      <c r="D253" s="60"/>
      <c r="F253" s="125"/>
      <c r="H253" s="4"/>
      <c r="K253" s="4"/>
      <c r="L253" s="12"/>
      <c r="M253" s="13"/>
      <c r="N253" s="13"/>
      <c r="O253" s="12"/>
      <c r="P253" s="12"/>
    </row>
    <row r="254" spans="1:19" ht="16.5" customHeight="1" x14ac:dyDescent="0.3">
      <c r="A254" s="5"/>
      <c r="B254" s="4"/>
      <c r="C254" s="4"/>
      <c r="D254" s="4"/>
      <c r="F254" s="125"/>
      <c r="H254" s="4"/>
      <c r="K254" s="4"/>
    </row>
    <row r="255" spans="1:19" ht="27" customHeight="1" x14ac:dyDescent="0.25">
      <c r="A255" s="167" t="s">
        <v>0</v>
      </c>
      <c r="B255" s="168"/>
      <c r="C255" s="167" t="s">
        <v>1</v>
      </c>
      <c r="D255" s="170"/>
      <c r="E255" s="170"/>
      <c r="F255" s="171"/>
      <c r="G255" s="172" t="s">
        <v>2</v>
      </c>
      <c r="H255" s="173"/>
      <c r="I255" s="173"/>
      <c r="J255" s="173"/>
      <c r="K255" s="173"/>
      <c r="L255" s="173"/>
      <c r="M255" s="174"/>
      <c r="N255" s="175" t="s">
        <v>21</v>
      </c>
      <c r="O255" s="177"/>
      <c r="P255" s="114"/>
    </row>
    <row r="256" spans="1:19" ht="25.5" customHeight="1" x14ac:dyDescent="0.25">
      <c r="A256" s="169"/>
      <c r="B256" s="168"/>
      <c r="C256" s="178" t="s">
        <v>9</v>
      </c>
      <c r="D256" s="179" t="s">
        <v>35</v>
      </c>
      <c r="E256" s="178" t="s">
        <v>10</v>
      </c>
      <c r="F256" s="181" t="s">
        <v>16</v>
      </c>
      <c r="G256" s="184" t="s">
        <v>12</v>
      </c>
      <c r="H256" s="185"/>
      <c r="I256" s="186"/>
      <c r="J256" s="187" t="s">
        <v>11</v>
      </c>
      <c r="K256" s="187"/>
      <c r="L256" s="187"/>
      <c r="M256" s="188" t="s">
        <v>20</v>
      </c>
      <c r="N256" s="176"/>
      <c r="O256" s="177"/>
      <c r="P256" s="114"/>
    </row>
    <row r="257" spans="1:18" ht="45" customHeight="1" x14ac:dyDescent="0.25">
      <c r="A257" s="169"/>
      <c r="B257" s="168"/>
      <c r="C257" s="154"/>
      <c r="D257" s="180"/>
      <c r="E257" s="154"/>
      <c r="F257" s="182"/>
      <c r="G257" s="94" t="s">
        <v>8</v>
      </c>
      <c r="H257" s="9" t="s">
        <v>36</v>
      </c>
      <c r="I257" s="8" t="s">
        <v>17</v>
      </c>
      <c r="J257" s="104" t="s">
        <v>8</v>
      </c>
      <c r="K257" s="21" t="s">
        <v>37</v>
      </c>
      <c r="L257" s="8" t="s">
        <v>18</v>
      </c>
      <c r="M257" s="189"/>
      <c r="N257" s="176"/>
      <c r="O257" s="17"/>
      <c r="P257" s="17"/>
    </row>
    <row r="258" spans="1:18" ht="30" customHeight="1" thickBot="1" x14ac:dyDescent="0.3">
      <c r="A258" s="115" t="s">
        <v>3</v>
      </c>
      <c r="B258" s="6" t="s">
        <v>4</v>
      </c>
      <c r="C258" s="26" t="s">
        <v>29</v>
      </c>
      <c r="D258" s="20" t="s">
        <v>30</v>
      </c>
      <c r="E258" s="11"/>
      <c r="F258" s="183"/>
      <c r="G258" s="95" t="s">
        <v>13</v>
      </c>
      <c r="H258" s="26" t="s">
        <v>19</v>
      </c>
      <c r="I258" s="22" t="s">
        <v>14</v>
      </c>
      <c r="J258" s="105" t="s">
        <v>15</v>
      </c>
      <c r="K258" s="71" t="s">
        <v>19</v>
      </c>
      <c r="L258" s="22" t="s">
        <v>83</v>
      </c>
      <c r="M258" s="35" t="s">
        <v>5</v>
      </c>
      <c r="N258" s="7" t="s">
        <v>5</v>
      </c>
      <c r="O258" s="20"/>
      <c r="P258" s="20"/>
    </row>
    <row r="259" spans="1:18" ht="20.100000000000001" customHeight="1" thickBot="1" x14ac:dyDescent="0.35">
      <c r="A259" s="137" t="s">
        <v>31</v>
      </c>
      <c r="B259" s="24">
        <v>9</v>
      </c>
      <c r="C259" s="15">
        <f>設計総括書!D9</f>
        <v>142</v>
      </c>
      <c r="D259" s="57"/>
      <c r="E259" s="36" t="s">
        <v>7</v>
      </c>
      <c r="F259" s="40">
        <f t="shared" ref="F259:F262" si="76">TRUNC(C259*D259*0.85)</f>
        <v>0</v>
      </c>
      <c r="G259" s="111"/>
      <c r="H259" s="112"/>
      <c r="I259" s="113"/>
      <c r="J259" s="106">
        <v>17318</v>
      </c>
      <c r="K259" s="91"/>
      <c r="L259" s="41">
        <f>TRUNC(J259*K259)</f>
        <v>0</v>
      </c>
      <c r="M259" s="42">
        <f>L259</f>
        <v>0</v>
      </c>
      <c r="N259" s="50">
        <f t="shared" ref="N259:N262" si="77">INT(F259+M259)</f>
        <v>0</v>
      </c>
      <c r="O259" s="156"/>
      <c r="P259" s="110"/>
      <c r="R259" s="92"/>
    </row>
    <row r="260" spans="1:18" ht="20.100000000000001" customHeight="1" x14ac:dyDescent="0.3">
      <c r="A260" s="137"/>
      <c r="B260" s="24">
        <v>10</v>
      </c>
      <c r="C260" s="15">
        <f>C259</f>
        <v>142</v>
      </c>
      <c r="D260" s="53"/>
      <c r="E260" s="36" t="s">
        <v>7</v>
      </c>
      <c r="F260" s="40">
        <f t="shared" si="76"/>
        <v>0</v>
      </c>
      <c r="G260" s="96">
        <v>9179</v>
      </c>
      <c r="H260" s="57"/>
      <c r="I260" s="40">
        <f>TRUNC(G260*H260)</f>
        <v>0</v>
      </c>
      <c r="J260" s="157"/>
      <c r="K260" s="159"/>
      <c r="L260" s="159"/>
      <c r="M260" s="42">
        <f t="shared" ref="M260:M265" si="78">I260</f>
        <v>0</v>
      </c>
      <c r="N260" s="50">
        <f t="shared" si="77"/>
        <v>0</v>
      </c>
      <c r="O260" s="156"/>
      <c r="P260" s="110"/>
      <c r="R260" s="92"/>
    </row>
    <row r="261" spans="1:18" ht="20.100000000000001" customHeight="1" x14ac:dyDescent="0.3">
      <c r="A261" s="137"/>
      <c r="B261" s="24">
        <v>11</v>
      </c>
      <c r="C261" s="15">
        <f t="shared" ref="C261:C282" si="79">C260</f>
        <v>142</v>
      </c>
      <c r="D261" s="53"/>
      <c r="E261" s="36" t="s">
        <v>7</v>
      </c>
      <c r="F261" s="42">
        <f t="shared" si="76"/>
        <v>0</v>
      </c>
      <c r="G261" s="97">
        <v>7642</v>
      </c>
      <c r="H261" s="53"/>
      <c r="I261" s="40">
        <f>TRUNC(G261*H261)</f>
        <v>0</v>
      </c>
      <c r="J261" s="140"/>
      <c r="K261" s="143"/>
      <c r="L261" s="143"/>
      <c r="M261" s="42">
        <f t="shared" si="78"/>
        <v>0</v>
      </c>
      <c r="N261" s="50">
        <f t="shared" si="77"/>
        <v>0</v>
      </c>
      <c r="O261" s="156"/>
      <c r="P261" s="110"/>
      <c r="R261" s="92"/>
    </row>
    <row r="262" spans="1:18" ht="20.100000000000001" customHeight="1" x14ac:dyDescent="0.3">
      <c r="A262" s="137"/>
      <c r="B262" s="24">
        <v>12</v>
      </c>
      <c r="C262" s="15">
        <f t="shared" si="79"/>
        <v>142</v>
      </c>
      <c r="D262" s="53"/>
      <c r="E262" s="36" t="s">
        <v>7</v>
      </c>
      <c r="F262" s="40">
        <f t="shared" si="76"/>
        <v>0</v>
      </c>
      <c r="G262" s="96">
        <v>10186</v>
      </c>
      <c r="H262" s="53"/>
      <c r="I262" s="40">
        <f t="shared" ref="I262:I268" si="80">TRUNC(G262*H262)</f>
        <v>0</v>
      </c>
      <c r="J262" s="140"/>
      <c r="K262" s="143"/>
      <c r="L262" s="143"/>
      <c r="M262" s="42">
        <f t="shared" si="78"/>
        <v>0</v>
      </c>
      <c r="N262" s="50">
        <f t="shared" si="77"/>
        <v>0</v>
      </c>
      <c r="O262" s="110"/>
      <c r="P262" s="110"/>
      <c r="R262" s="92"/>
    </row>
    <row r="263" spans="1:18" ht="20.100000000000001" customHeight="1" x14ac:dyDescent="0.3">
      <c r="A263" s="154"/>
      <c r="B263" s="24">
        <v>1</v>
      </c>
      <c r="C263" s="15">
        <f t="shared" si="79"/>
        <v>142</v>
      </c>
      <c r="D263" s="53"/>
      <c r="E263" s="36" t="s">
        <v>7</v>
      </c>
      <c r="F263" s="40">
        <f>TRUNC(C263*D263*0.85)</f>
        <v>0</v>
      </c>
      <c r="G263" s="96">
        <v>11162</v>
      </c>
      <c r="H263" s="53"/>
      <c r="I263" s="40">
        <f t="shared" si="80"/>
        <v>0</v>
      </c>
      <c r="J263" s="140"/>
      <c r="K263" s="143"/>
      <c r="L263" s="143"/>
      <c r="M263" s="42">
        <f t="shared" si="78"/>
        <v>0</v>
      </c>
      <c r="N263" s="50">
        <f>INT(F263+M263)</f>
        <v>0</v>
      </c>
      <c r="O263" s="110"/>
      <c r="P263" s="110"/>
      <c r="R263" s="92"/>
    </row>
    <row r="264" spans="1:18" ht="20.100000000000001" customHeight="1" x14ac:dyDescent="0.3">
      <c r="A264" s="154"/>
      <c r="B264" s="24">
        <v>2</v>
      </c>
      <c r="C264" s="15">
        <f t="shared" si="79"/>
        <v>142</v>
      </c>
      <c r="D264" s="53"/>
      <c r="E264" s="36" t="s">
        <v>7</v>
      </c>
      <c r="F264" s="40">
        <f>TRUNC(C264*D264*0.85)</f>
        <v>0</v>
      </c>
      <c r="G264" s="96">
        <v>11456</v>
      </c>
      <c r="H264" s="53"/>
      <c r="I264" s="40">
        <f t="shared" si="80"/>
        <v>0</v>
      </c>
      <c r="J264" s="140"/>
      <c r="K264" s="143"/>
      <c r="L264" s="143"/>
      <c r="M264" s="42">
        <f t="shared" si="78"/>
        <v>0</v>
      </c>
      <c r="N264" s="50">
        <f>INT(F264+M264)</f>
        <v>0</v>
      </c>
      <c r="O264" s="110"/>
      <c r="P264" s="110"/>
      <c r="R264" s="92"/>
    </row>
    <row r="265" spans="1:18" ht="20.100000000000001" customHeight="1" thickBot="1" x14ac:dyDescent="0.35">
      <c r="A265" s="155"/>
      <c r="B265" s="74">
        <v>3</v>
      </c>
      <c r="C265" s="16">
        <f t="shared" si="79"/>
        <v>142</v>
      </c>
      <c r="D265" s="76"/>
      <c r="E265" s="44" t="s">
        <v>7</v>
      </c>
      <c r="F265" s="77">
        <f>TRUNC(C265*D265*0.85)</f>
        <v>0</v>
      </c>
      <c r="G265" s="98">
        <v>9723</v>
      </c>
      <c r="H265" s="76"/>
      <c r="I265" s="77">
        <f t="shared" si="80"/>
        <v>0</v>
      </c>
      <c r="J265" s="158"/>
      <c r="K265" s="160"/>
      <c r="L265" s="160"/>
      <c r="M265" s="78">
        <f t="shared" si="78"/>
        <v>0</v>
      </c>
      <c r="N265" s="51">
        <f>INT(F265+M265)</f>
        <v>0</v>
      </c>
      <c r="O265" s="110"/>
      <c r="P265" s="110"/>
      <c r="R265" s="92"/>
    </row>
    <row r="266" spans="1:18" ht="20.100000000000001" customHeight="1" thickTop="1" x14ac:dyDescent="0.3">
      <c r="A266" s="136" t="s">
        <v>32</v>
      </c>
      <c r="B266" s="79">
        <v>4</v>
      </c>
      <c r="C266" s="123">
        <f t="shared" si="79"/>
        <v>142</v>
      </c>
      <c r="D266" s="56"/>
      <c r="E266" s="80" t="s">
        <v>7</v>
      </c>
      <c r="F266" s="81">
        <f>TRUNC(C266*D266*0.85)</f>
        <v>0</v>
      </c>
      <c r="G266" s="99">
        <v>7468</v>
      </c>
      <c r="H266" s="56"/>
      <c r="I266" s="81">
        <f t="shared" si="80"/>
        <v>0</v>
      </c>
      <c r="J266" s="139"/>
      <c r="K266" s="142"/>
      <c r="L266" s="145"/>
      <c r="M266" s="82">
        <f>I266</f>
        <v>0</v>
      </c>
      <c r="N266" s="75">
        <f>INT(F266+M266)</f>
        <v>0</v>
      </c>
      <c r="O266" s="156"/>
      <c r="P266" s="110"/>
      <c r="R266" s="92"/>
    </row>
    <row r="267" spans="1:18" ht="20.100000000000001" customHeight="1" x14ac:dyDescent="0.3">
      <c r="A267" s="137"/>
      <c r="B267" s="24">
        <v>5</v>
      </c>
      <c r="C267" s="15">
        <f t="shared" si="79"/>
        <v>142</v>
      </c>
      <c r="D267" s="53"/>
      <c r="E267" s="36" t="s">
        <v>7</v>
      </c>
      <c r="F267" s="42">
        <f t="shared" ref="F267:F272" si="81">TRUNC(C267*D267*0.85)</f>
        <v>0</v>
      </c>
      <c r="G267" s="97">
        <v>8519</v>
      </c>
      <c r="H267" s="53"/>
      <c r="I267" s="40">
        <f t="shared" si="80"/>
        <v>0</v>
      </c>
      <c r="J267" s="140"/>
      <c r="K267" s="143"/>
      <c r="L267" s="146"/>
      <c r="M267" s="42">
        <f>I267</f>
        <v>0</v>
      </c>
      <c r="N267" s="10">
        <f t="shared" ref="N267:N274" si="82">INT(F267+M267)</f>
        <v>0</v>
      </c>
      <c r="O267" s="156"/>
      <c r="P267" s="110"/>
      <c r="R267" s="92"/>
    </row>
    <row r="268" spans="1:18" ht="20.100000000000001" customHeight="1" thickBot="1" x14ac:dyDescent="0.35">
      <c r="A268" s="137"/>
      <c r="B268" s="24">
        <v>6</v>
      </c>
      <c r="C268" s="15">
        <f t="shared" si="79"/>
        <v>142</v>
      </c>
      <c r="D268" s="53"/>
      <c r="E268" s="36" t="s">
        <v>7</v>
      </c>
      <c r="F268" s="40">
        <f t="shared" si="81"/>
        <v>0</v>
      </c>
      <c r="G268" s="96">
        <v>10519</v>
      </c>
      <c r="H268" s="55"/>
      <c r="I268" s="40">
        <f t="shared" si="80"/>
        <v>0</v>
      </c>
      <c r="J268" s="141"/>
      <c r="K268" s="144"/>
      <c r="L268" s="147"/>
      <c r="M268" s="42">
        <f>I268</f>
        <v>0</v>
      </c>
      <c r="N268" s="50">
        <f t="shared" si="82"/>
        <v>0</v>
      </c>
      <c r="O268" s="156"/>
      <c r="P268" s="110"/>
      <c r="R268" s="92"/>
    </row>
    <row r="269" spans="1:18" ht="20.100000000000001" customHeight="1" x14ac:dyDescent="0.3">
      <c r="A269" s="137"/>
      <c r="B269" s="24">
        <v>7</v>
      </c>
      <c r="C269" s="15">
        <f t="shared" si="79"/>
        <v>142</v>
      </c>
      <c r="D269" s="53"/>
      <c r="E269" s="36" t="s">
        <v>7</v>
      </c>
      <c r="F269" s="40">
        <f t="shared" si="81"/>
        <v>0</v>
      </c>
      <c r="G269" s="149"/>
      <c r="H269" s="151"/>
      <c r="I269" s="153"/>
      <c r="J269" s="106">
        <v>14564</v>
      </c>
      <c r="K269" s="57"/>
      <c r="L269" s="41">
        <f>TRUNC(J269*K269)</f>
        <v>0</v>
      </c>
      <c r="M269" s="42">
        <f>L269</f>
        <v>0</v>
      </c>
      <c r="N269" s="10">
        <f t="shared" si="82"/>
        <v>0</v>
      </c>
      <c r="O269" s="156"/>
      <c r="P269" s="110"/>
      <c r="R269" s="92"/>
    </row>
    <row r="270" spans="1:18" ht="20.100000000000001" customHeight="1" x14ac:dyDescent="0.3">
      <c r="A270" s="137"/>
      <c r="B270" s="24">
        <v>8</v>
      </c>
      <c r="C270" s="15">
        <f t="shared" si="79"/>
        <v>142</v>
      </c>
      <c r="D270" s="53"/>
      <c r="E270" s="36" t="s">
        <v>7</v>
      </c>
      <c r="F270" s="40">
        <f t="shared" si="81"/>
        <v>0</v>
      </c>
      <c r="G270" s="161"/>
      <c r="H270" s="163"/>
      <c r="I270" s="163"/>
      <c r="J270" s="106">
        <v>8841</v>
      </c>
      <c r="K270" s="54"/>
      <c r="L270" s="41">
        <f>TRUNC(J270*K270)</f>
        <v>0</v>
      </c>
      <c r="M270" s="42">
        <f>L270</f>
        <v>0</v>
      </c>
      <c r="N270" s="10">
        <f t="shared" si="82"/>
        <v>0</v>
      </c>
      <c r="O270" s="156"/>
      <c r="P270" s="110"/>
      <c r="R270" s="92"/>
    </row>
    <row r="271" spans="1:18" ht="20.100000000000001" customHeight="1" thickBot="1" x14ac:dyDescent="0.35">
      <c r="A271" s="137"/>
      <c r="B271" s="24">
        <v>9</v>
      </c>
      <c r="C271" s="15">
        <f t="shared" si="79"/>
        <v>142</v>
      </c>
      <c r="D271" s="53"/>
      <c r="E271" s="36" t="s">
        <v>7</v>
      </c>
      <c r="F271" s="40">
        <f t="shared" si="81"/>
        <v>0</v>
      </c>
      <c r="G271" s="162"/>
      <c r="H271" s="164"/>
      <c r="I271" s="165"/>
      <c r="J271" s="106">
        <v>17318</v>
      </c>
      <c r="K271" s="55"/>
      <c r="L271" s="41">
        <f>TRUNC(J271*K271)</f>
        <v>0</v>
      </c>
      <c r="M271" s="42">
        <f>L271</f>
        <v>0</v>
      </c>
      <c r="N271" s="50">
        <f t="shared" si="82"/>
        <v>0</v>
      </c>
      <c r="O271" s="156"/>
      <c r="P271" s="110"/>
      <c r="R271" s="92"/>
    </row>
    <row r="272" spans="1:18" ht="20.100000000000001" customHeight="1" x14ac:dyDescent="0.3">
      <c r="A272" s="137"/>
      <c r="B272" s="24">
        <v>10</v>
      </c>
      <c r="C272" s="15">
        <f t="shared" si="79"/>
        <v>142</v>
      </c>
      <c r="D272" s="53"/>
      <c r="E272" s="36" t="s">
        <v>7</v>
      </c>
      <c r="F272" s="40">
        <f t="shared" si="81"/>
        <v>0</v>
      </c>
      <c r="G272" s="96">
        <v>9179</v>
      </c>
      <c r="H272" s="57"/>
      <c r="I272" s="40">
        <f>TRUNC(G272*H272)</f>
        <v>0</v>
      </c>
      <c r="J272" s="157"/>
      <c r="K272" s="166"/>
      <c r="L272" s="159"/>
      <c r="M272" s="42">
        <f t="shared" ref="M272:M277" si="83">I272</f>
        <v>0</v>
      </c>
      <c r="N272" s="50">
        <f t="shared" si="82"/>
        <v>0</v>
      </c>
      <c r="O272" s="156"/>
      <c r="P272" s="110"/>
      <c r="R272" s="92"/>
    </row>
    <row r="273" spans="1:19" ht="20.100000000000001" customHeight="1" x14ac:dyDescent="0.3">
      <c r="A273" s="137"/>
      <c r="B273" s="24">
        <v>11</v>
      </c>
      <c r="C273" s="15">
        <f t="shared" si="79"/>
        <v>142</v>
      </c>
      <c r="D273" s="53"/>
      <c r="E273" s="36" t="s">
        <v>7</v>
      </c>
      <c r="F273" s="42">
        <f>TRUNC(C273*D273*0.85)</f>
        <v>0</v>
      </c>
      <c r="G273" s="97">
        <v>7642</v>
      </c>
      <c r="H273" s="53"/>
      <c r="I273" s="40">
        <f>TRUNC(G273*H273)</f>
        <v>0</v>
      </c>
      <c r="J273" s="140"/>
      <c r="K273" s="143"/>
      <c r="L273" s="143"/>
      <c r="M273" s="42">
        <f t="shared" si="83"/>
        <v>0</v>
      </c>
      <c r="N273" s="50">
        <f t="shared" si="82"/>
        <v>0</v>
      </c>
      <c r="O273" s="156"/>
      <c r="P273" s="110"/>
      <c r="R273" s="92"/>
    </row>
    <row r="274" spans="1:19" ht="20.100000000000001" customHeight="1" x14ac:dyDescent="0.3">
      <c r="A274" s="137"/>
      <c r="B274" s="24">
        <v>12</v>
      </c>
      <c r="C274" s="15">
        <f t="shared" si="79"/>
        <v>142</v>
      </c>
      <c r="D274" s="53"/>
      <c r="E274" s="36" t="s">
        <v>7</v>
      </c>
      <c r="F274" s="40">
        <f t="shared" ref="F274" si="84">TRUNC(C274*D274*0.85)</f>
        <v>0</v>
      </c>
      <c r="G274" s="96">
        <v>10186</v>
      </c>
      <c r="H274" s="53"/>
      <c r="I274" s="40">
        <f t="shared" ref="I274:I280" si="85">TRUNC(G274*H274)</f>
        <v>0</v>
      </c>
      <c r="J274" s="140"/>
      <c r="K274" s="143"/>
      <c r="L274" s="143"/>
      <c r="M274" s="42">
        <f t="shared" si="83"/>
        <v>0</v>
      </c>
      <c r="N274" s="50">
        <f t="shared" si="82"/>
        <v>0</v>
      </c>
      <c r="O274" s="110"/>
      <c r="P274" s="110"/>
      <c r="R274" s="92"/>
    </row>
    <row r="275" spans="1:19" ht="20.100000000000001" customHeight="1" x14ac:dyDescent="0.3">
      <c r="A275" s="154"/>
      <c r="B275" s="24">
        <v>1</v>
      </c>
      <c r="C275" s="15">
        <f t="shared" si="79"/>
        <v>142</v>
      </c>
      <c r="D275" s="53"/>
      <c r="E275" s="36" t="s">
        <v>7</v>
      </c>
      <c r="F275" s="40">
        <f>TRUNC(C275*D275*0.85)</f>
        <v>0</v>
      </c>
      <c r="G275" s="96">
        <v>11162</v>
      </c>
      <c r="H275" s="53"/>
      <c r="I275" s="40">
        <f t="shared" si="85"/>
        <v>0</v>
      </c>
      <c r="J275" s="140"/>
      <c r="K275" s="143"/>
      <c r="L275" s="143"/>
      <c r="M275" s="42">
        <f t="shared" si="83"/>
        <v>0</v>
      </c>
      <c r="N275" s="50">
        <f>INT(F275+M275)</f>
        <v>0</v>
      </c>
      <c r="O275" s="110"/>
      <c r="P275" s="110"/>
      <c r="R275" s="92"/>
    </row>
    <row r="276" spans="1:19" ht="20.100000000000001" customHeight="1" x14ac:dyDescent="0.3">
      <c r="A276" s="154"/>
      <c r="B276" s="24">
        <v>2</v>
      </c>
      <c r="C276" s="15">
        <f t="shared" si="79"/>
        <v>142</v>
      </c>
      <c r="D276" s="53"/>
      <c r="E276" s="36" t="s">
        <v>7</v>
      </c>
      <c r="F276" s="40">
        <f>TRUNC(C276*D276*0.85)</f>
        <v>0</v>
      </c>
      <c r="G276" s="96">
        <v>11456</v>
      </c>
      <c r="H276" s="53"/>
      <c r="I276" s="40">
        <f t="shared" si="85"/>
        <v>0</v>
      </c>
      <c r="J276" s="140"/>
      <c r="K276" s="143"/>
      <c r="L276" s="143"/>
      <c r="M276" s="42">
        <f t="shared" si="83"/>
        <v>0</v>
      </c>
      <c r="N276" s="50">
        <f>INT(F276+M276)</f>
        <v>0</v>
      </c>
      <c r="O276" s="110"/>
      <c r="P276" s="110"/>
      <c r="R276" s="92"/>
    </row>
    <row r="277" spans="1:19" ht="20.100000000000001" customHeight="1" thickBot="1" x14ac:dyDescent="0.35">
      <c r="A277" s="155"/>
      <c r="B277" s="74">
        <v>3</v>
      </c>
      <c r="C277" s="16">
        <f t="shared" si="79"/>
        <v>142</v>
      </c>
      <c r="D277" s="76"/>
      <c r="E277" s="44" t="s">
        <v>7</v>
      </c>
      <c r="F277" s="77">
        <f>TRUNC(C277*D277*0.85)</f>
        <v>0</v>
      </c>
      <c r="G277" s="98">
        <v>9723</v>
      </c>
      <c r="H277" s="76"/>
      <c r="I277" s="77">
        <f t="shared" si="85"/>
        <v>0</v>
      </c>
      <c r="J277" s="158"/>
      <c r="K277" s="160"/>
      <c r="L277" s="160"/>
      <c r="M277" s="78">
        <f t="shared" si="83"/>
        <v>0</v>
      </c>
      <c r="N277" s="51">
        <f>INT(F277+M277)</f>
        <v>0</v>
      </c>
      <c r="O277" s="110"/>
      <c r="P277" s="110"/>
      <c r="R277" s="92"/>
    </row>
    <row r="278" spans="1:19" ht="20.100000000000001" customHeight="1" thickTop="1" x14ac:dyDescent="0.3">
      <c r="A278" s="136" t="s">
        <v>33</v>
      </c>
      <c r="B278" s="79">
        <v>4</v>
      </c>
      <c r="C278" s="123">
        <f t="shared" si="79"/>
        <v>142</v>
      </c>
      <c r="D278" s="56"/>
      <c r="E278" s="80" t="s">
        <v>7</v>
      </c>
      <c r="F278" s="81">
        <f>TRUNC(C278*D278*0.85)</f>
        <v>0</v>
      </c>
      <c r="G278" s="99">
        <v>7468</v>
      </c>
      <c r="H278" s="56"/>
      <c r="I278" s="81">
        <f t="shared" si="85"/>
        <v>0</v>
      </c>
      <c r="J278" s="139"/>
      <c r="K278" s="142"/>
      <c r="L278" s="145"/>
      <c r="M278" s="82">
        <f>I278</f>
        <v>0</v>
      </c>
      <c r="N278" s="89">
        <f>INT(F278+M278)</f>
        <v>0</v>
      </c>
      <c r="O278" s="148"/>
      <c r="P278" s="110"/>
      <c r="R278" s="92"/>
    </row>
    <row r="279" spans="1:19" ht="20.100000000000001" customHeight="1" x14ac:dyDescent="0.3">
      <c r="A279" s="137"/>
      <c r="B279" s="24">
        <v>5</v>
      </c>
      <c r="C279" s="15">
        <f t="shared" si="79"/>
        <v>142</v>
      </c>
      <c r="D279" s="53"/>
      <c r="E279" s="36" t="s">
        <v>7</v>
      </c>
      <c r="F279" s="42">
        <f t="shared" ref="F279:F280" si="86">TRUNC(C279*D279*0.85)</f>
        <v>0</v>
      </c>
      <c r="G279" s="97">
        <v>8519</v>
      </c>
      <c r="H279" s="53"/>
      <c r="I279" s="40">
        <f t="shared" si="85"/>
        <v>0</v>
      </c>
      <c r="J279" s="140"/>
      <c r="K279" s="143"/>
      <c r="L279" s="146"/>
      <c r="M279" s="42">
        <f>I279</f>
        <v>0</v>
      </c>
      <c r="N279" s="10">
        <f t="shared" ref="N279:N282" si="87">INT(F279+M279)</f>
        <v>0</v>
      </c>
      <c r="O279" s="148"/>
      <c r="P279" s="110"/>
      <c r="R279" s="92"/>
    </row>
    <row r="280" spans="1:19" ht="20.100000000000001" customHeight="1" thickBot="1" x14ac:dyDescent="0.35">
      <c r="A280" s="137"/>
      <c r="B280" s="24">
        <v>6</v>
      </c>
      <c r="C280" s="15">
        <f t="shared" si="79"/>
        <v>142</v>
      </c>
      <c r="D280" s="53"/>
      <c r="E280" s="36" t="s">
        <v>7</v>
      </c>
      <c r="F280" s="40">
        <f t="shared" si="86"/>
        <v>0</v>
      </c>
      <c r="G280" s="96">
        <v>10519</v>
      </c>
      <c r="H280" s="55"/>
      <c r="I280" s="40">
        <f t="shared" si="85"/>
        <v>0</v>
      </c>
      <c r="J280" s="141"/>
      <c r="K280" s="144"/>
      <c r="L280" s="147"/>
      <c r="M280" s="42">
        <f>I280</f>
        <v>0</v>
      </c>
      <c r="N280" s="50">
        <f t="shared" si="87"/>
        <v>0</v>
      </c>
      <c r="O280" s="148"/>
      <c r="P280" s="110"/>
      <c r="R280" s="92"/>
    </row>
    <row r="281" spans="1:19" ht="20.100000000000001" customHeight="1" x14ac:dyDescent="0.3">
      <c r="A281" s="137"/>
      <c r="B281" s="24">
        <v>7</v>
      </c>
      <c r="C281" s="15">
        <f t="shared" si="79"/>
        <v>142</v>
      </c>
      <c r="D281" s="53"/>
      <c r="E281" s="36" t="s">
        <v>7</v>
      </c>
      <c r="F281" s="40">
        <f>TRUNC(C281*D281*0.85)</f>
        <v>0</v>
      </c>
      <c r="G281" s="149"/>
      <c r="H281" s="151"/>
      <c r="I281" s="153"/>
      <c r="J281" s="106">
        <v>14564</v>
      </c>
      <c r="K281" s="57"/>
      <c r="L281" s="41">
        <f>TRUNC(J281*K281)</f>
        <v>0</v>
      </c>
      <c r="M281" s="42">
        <f>L281</f>
        <v>0</v>
      </c>
      <c r="N281" s="10">
        <f t="shared" si="87"/>
        <v>0</v>
      </c>
      <c r="O281" s="148"/>
      <c r="P281" s="110"/>
      <c r="R281" s="92"/>
    </row>
    <row r="282" spans="1:19" s="121" customFormat="1" ht="20.100000000000001" customHeight="1" thickBot="1" x14ac:dyDescent="0.35">
      <c r="A282" s="138"/>
      <c r="B282" s="74">
        <v>8</v>
      </c>
      <c r="C282" s="16">
        <f t="shared" si="79"/>
        <v>142</v>
      </c>
      <c r="D282" s="55"/>
      <c r="E282" s="44" t="s">
        <v>7</v>
      </c>
      <c r="F282" s="77">
        <f t="shared" ref="F282" si="88">TRUNC(C282*D282*0.85)</f>
        <v>0</v>
      </c>
      <c r="G282" s="150"/>
      <c r="H282" s="152"/>
      <c r="I282" s="152"/>
      <c r="J282" s="107">
        <v>8841</v>
      </c>
      <c r="K282" s="55"/>
      <c r="L282" s="90">
        <f>TRUNC(J282*K282)</f>
        <v>0</v>
      </c>
      <c r="M282" s="78">
        <f>L282</f>
        <v>0</v>
      </c>
      <c r="N282" s="120">
        <f t="shared" si="87"/>
        <v>0</v>
      </c>
      <c r="O282" s="148"/>
      <c r="P282" s="110"/>
      <c r="R282" s="122"/>
    </row>
    <row r="283" spans="1:19" ht="47.25" customHeight="1" thickTop="1" thickBot="1" x14ac:dyDescent="0.35">
      <c r="A283" s="83" t="s">
        <v>6</v>
      </c>
      <c r="B283" s="84"/>
      <c r="C283" s="117"/>
      <c r="D283" s="117"/>
      <c r="E283" s="43"/>
      <c r="F283" s="126"/>
      <c r="G283" s="101">
        <f>SUM(G259:G282)</f>
        <v>171708</v>
      </c>
      <c r="H283" s="117"/>
      <c r="I283" s="85"/>
      <c r="J283" s="101">
        <f>SUM(J259:J282)</f>
        <v>81446</v>
      </c>
      <c r="K283" s="117"/>
      <c r="L283" s="86"/>
      <c r="M283" s="87"/>
      <c r="N283" s="88">
        <f>SUM(N259:N282)</f>
        <v>0</v>
      </c>
      <c r="O283" s="19"/>
      <c r="P283" s="34"/>
      <c r="R283" s="92"/>
    </row>
    <row r="284" spans="1:19" ht="47.25" customHeight="1" thickTop="1" thickBot="1" x14ac:dyDescent="0.35">
      <c r="A284" s="31"/>
      <c r="C284" s="110"/>
      <c r="D284" s="110"/>
      <c r="E284" s="110"/>
      <c r="F284" s="127"/>
      <c r="G284" s="102"/>
      <c r="H284" s="110"/>
      <c r="I284" s="32"/>
      <c r="J284" s="102"/>
      <c r="K284" s="110"/>
      <c r="L284" s="32"/>
      <c r="M284" s="32"/>
      <c r="N284" s="52"/>
      <c r="O284" s="33"/>
      <c r="P284" s="33"/>
      <c r="Q284" s="34"/>
    </row>
    <row r="285" spans="1:19" ht="45" customHeight="1" thickBot="1" x14ac:dyDescent="0.35">
      <c r="A285" s="64" t="s">
        <v>25</v>
      </c>
      <c r="B285" s="65"/>
      <c r="C285" s="110"/>
      <c r="D285" s="110"/>
      <c r="E285" s="110"/>
      <c r="F285" s="127"/>
      <c r="G285" s="102"/>
      <c r="H285" s="110"/>
      <c r="M285" s="59" t="s">
        <v>38</v>
      </c>
      <c r="N285" s="49">
        <f>N283</f>
        <v>0</v>
      </c>
      <c r="Q285" s="34"/>
    </row>
    <row r="286" spans="1:19" ht="15.75" customHeight="1" x14ac:dyDescent="0.25">
      <c r="A286" s="64"/>
      <c r="B286" s="66" t="s">
        <v>26</v>
      </c>
      <c r="I286" s="110"/>
      <c r="J286" s="108"/>
      <c r="K286" s="45"/>
      <c r="L286" s="46"/>
      <c r="M286" s="62"/>
      <c r="Q286" s="18"/>
      <c r="S286" s="14"/>
    </row>
    <row r="287" spans="1:19" s="1" customFormat="1" ht="13.5" customHeight="1" x14ac:dyDescent="0.25">
      <c r="A287" s="64"/>
      <c r="B287" s="64" t="s">
        <v>65</v>
      </c>
      <c r="F287" s="128"/>
      <c r="G287" s="92"/>
      <c r="I287" s="47"/>
      <c r="J287" s="109"/>
      <c r="K287" s="37"/>
      <c r="L287" s="37"/>
      <c r="M287" s="63"/>
    </row>
    <row r="288" spans="1:19" s="25" customFormat="1" ht="18" customHeight="1" x14ac:dyDescent="0.25">
      <c r="A288" s="64"/>
      <c r="B288" s="64"/>
      <c r="D288" s="28"/>
      <c r="E288" s="28"/>
      <c r="F288" s="129"/>
      <c r="G288" s="103"/>
      <c r="I288" s="39"/>
      <c r="J288" s="109"/>
      <c r="K288" s="38"/>
      <c r="L288" s="38"/>
      <c r="M288" s="48"/>
      <c r="N288" s="48"/>
    </row>
    <row r="289" spans="1:18" s="25" customFormat="1" ht="18" customHeight="1" x14ac:dyDescent="0.25">
      <c r="B289" s="30"/>
      <c r="D289" s="29"/>
      <c r="E289" s="29"/>
      <c r="F289" s="130"/>
      <c r="G289" s="103"/>
      <c r="J289" s="103"/>
    </row>
    <row r="290" spans="1:18" ht="16.5" customHeight="1" x14ac:dyDescent="0.3">
      <c r="A290" s="3"/>
      <c r="B290" s="4"/>
      <c r="C290" s="4"/>
      <c r="D290" s="4"/>
      <c r="F290" s="125"/>
      <c r="H290" s="4"/>
      <c r="K290" s="4"/>
    </row>
    <row r="291" spans="1:18" ht="16.5" customHeight="1" x14ac:dyDescent="0.3">
      <c r="A291" s="3"/>
      <c r="B291" s="4"/>
      <c r="C291" s="4"/>
      <c r="D291" s="4"/>
      <c r="F291" s="125"/>
      <c r="H291" s="4"/>
      <c r="K291" s="4"/>
    </row>
    <row r="292" spans="1:18" ht="16.5" customHeight="1" x14ac:dyDescent="0.3">
      <c r="A292" s="190" t="s">
        <v>80</v>
      </c>
      <c r="B292" s="191"/>
      <c r="C292" s="191"/>
      <c r="D292" s="191"/>
      <c r="E292" s="191"/>
      <c r="F292" s="191"/>
      <c r="G292" s="191"/>
      <c r="H292" s="191"/>
      <c r="I292" s="191"/>
      <c r="J292" s="191"/>
      <c r="K292" s="191"/>
      <c r="L292" s="191"/>
      <c r="M292" s="191"/>
      <c r="N292" s="191"/>
      <c r="O292" s="58"/>
      <c r="P292" s="58"/>
      <c r="Q292" s="58"/>
    </row>
    <row r="293" spans="1:18" ht="16.5" customHeight="1" x14ac:dyDescent="0.3">
      <c r="A293" s="5"/>
      <c r="B293" s="4"/>
      <c r="C293" s="4"/>
      <c r="D293" s="4"/>
      <c r="F293" s="125"/>
      <c r="G293" s="93"/>
      <c r="H293" s="27"/>
      <c r="I293" s="27"/>
      <c r="K293" s="4"/>
      <c r="L293" s="23"/>
      <c r="M293" s="23"/>
      <c r="N293" s="23"/>
      <c r="O293" s="23"/>
      <c r="P293" s="23"/>
    </row>
    <row r="294" spans="1:18" ht="16.5" customHeight="1" x14ac:dyDescent="0.3">
      <c r="A294" s="118" t="s">
        <v>72</v>
      </c>
      <c r="B294" s="119"/>
      <c r="C294" s="116"/>
      <c r="D294" s="60"/>
      <c r="F294" s="125"/>
      <c r="H294" s="4"/>
      <c r="K294" s="4"/>
      <c r="L294" s="12"/>
      <c r="M294" s="13"/>
      <c r="N294" s="13"/>
      <c r="O294" s="12"/>
      <c r="P294" s="12"/>
    </row>
    <row r="295" spans="1:18" ht="16.5" customHeight="1" x14ac:dyDescent="0.3">
      <c r="A295" s="5"/>
      <c r="B295" s="4"/>
      <c r="C295" s="4"/>
      <c r="D295" s="4"/>
      <c r="F295" s="125"/>
      <c r="H295" s="4"/>
      <c r="K295" s="4"/>
    </row>
    <row r="296" spans="1:18" ht="27" customHeight="1" x14ac:dyDescent="0.25">
      <c r="A296" s="167" t="s">
        <v>0</v>
      </c>
      <c r="B296" s="168"/>
      <c r="C296" s="167" t="s">
        <v>1</v>
      </c>
      <c r="D296" s="170"/>
      <c r="E296" s="170"/>
      <c r="F296" s="171"/>
      <c r="G296" s="172" t="s">
        <v>2</v>
      </c>
      <c r="H296" s="173"/>
      <c r="I296" s="173"/>
      <c r="J296" s="173"/>
      <c r="K296" s="173"/>
      <c r="L296" s="173"/>
      <c r="M296" s="174"/>
      <c r="N296" s="175" t="s">
        <v>21</v>
      </c>
      <c r="O296" s="177"/>
      <c r="P296" s="114"/>
    </row>
    <row r="297" spans="1:18" ht="25.5" customHeight="1" x14ac:dyDescent="0.25">
      <c r="A297" s="169"/>
      <c r="B297" s="168"/>
      <c r="C297" s="178" t="s">
        <v>9</v>
      </c>
      <c r="D297" s="179" t="s">
        <v>35</v>
      </c>
      <c r="E297" s="178" t="s">
        <v>10</v>
      </c>
      <c r="F297" s="181" t="s">
        <v>16</v>
      </c>
      <c r="G297" s="184" t="s">
        <v>12</v>
      </c>
      <c r="H297" s="185"/>
      <c r="I297" s="186"/>
      <c r="J297" s="187" t="s">
        <v>11</v>
      </c>
      <c r="K297" s="187"/>
      <c r="L297" s="187"/>
      <c r="M297" s="188" t="s">
        <v>20</v>
      </c>
      <c r="N297" s="176"/>
      <c r="O297" s="177"/>
      <c r="P297" s="114"/>
    </row>
    <row r="298" spans="1:18" ht="45" customHeight="1" x14ac:dyDescent="0.25">
      <c r="A298" s="169"/>
      <c r="B298" s="168"/>
      <c r="C298" s="154"/>
      <c r="D298" s="180"/>
      <c r="E298" s="154"/>
      <c r="F298" s="182"/>
      <c r="G298" s="94" t="s">
        <v>8</v>
      </c>
      <c r="H298" s="9" t="s">
        <v>36</v>
      </c>
      <c r="I298" s="8" t="s">
        <v>17</v>
      </c>
      <c r="J298" s="104" t="s">
        <v>8</v>
      </c>
      <c r="K298" s="21" t="s">
        <v>37</v>
      </c>
      <c r="L298" s="8" t="s">
        <v>18</v>
      </c>
      <c r="M298" s="189"/>
      <c r="N298" s="176"/>
      <c r="O298" s="17"/>
      <c r="P298" s="17"/>
    </row>
    <row r="299" spans="1:18" ht="30" customHeight="1" thickBot="1" x14ac:dyDescent="0.3">
      <c r="A299" s="115" t="s">
        <v>3</v>
      </c>
      <c r="B299" s="6" t="s">
        <v>4</v>
      </c>
      <c r="C299" s="26" t="s">
        <v>29</v>
      </c>
      <c r="D299" s="20" t="s">
        <v>30</v>
      </c>
      <c r="E299" s="11"/>
      <c r="F299" s="183"/>
      <c r="G299" s="95" t="s">
        <v>13</v>
      </c>
      <c r="H299" s="26" t="s">
        <v>19</v>
      </c>
      <c r="I299" s="22" t="s">
        <v>14</v>
      </c>
      <c r="J299" s="105" t="s">
        <v>15</v>
      </c>
      <c r="K299" s="71" t="s">
        <v>19</v>
      </c>
      <c r="L299" s="22" t="s">
        <v>83</v>
      </c>
      <c r="M299" s="35" t="s">
        <v>5</v>
      </c>
      <c r="N299" s="7" t="s">
        <v>5</v>
      </c>
      <c r="O299" s="20"/>
      <c r="P299" s="20"/>
    </row>
    <row r="300" spans="1:18" ht="20.100000000000001" customHeight="1" thickBot="1" x14ac:dyDescent="0.35">
      <c r="A300" s="137" t="s">
        <v>31</v>
      </c>
      <c r="B300" s="24">
        <v>9</v>
      </c>
      <c r="C300" s="15">
        <f>設計総括書!D10</f>
        <v>57</v>
      </c>
      <c r="D300" s="57"/>
      <c r="E300" s="36" t="s">
        <v>7</v>
      </c>
      <c r="F300" s="40">
        <f t="shared" ref="F300:F303" si="89">TRUNC(C300*D300*0.85)</f>
        <v>0</v>
      </c>
      <c r="G300" s="111"/>
      <c r="H300" s="112"/>
      <c r="I300" s="113"/>
      <c r="J300" s="106">
        <v>9017</v>
      </c>
      <c r="K300" s="91"/>
      <c r="L300" s="41">
        <f>TRUNC(J300*K300)</f>
        <v>0</v>
      </c>
      <c r="M300" s="42">
        <f>L300</f>
        <v>0</v>
      </c>
      <c r="N300" s="50">
        <f t="shared" ref="N300:N303" si="90">INT(F300+M300)</f>
        <v>0</v>
      </c>
      <c r="O300" s="156"/>
      <c r="P300" s="110"/>
      <c r="R300" s="92"/>
    </row>
    <row r="301" spans="1:18" ht="20.100000000000001" customHeight="1" x14ac:dyDescent="0.3">
      <c r="A301" s="137"/>
      <c r="B301" s="24">
        <v>10</v>
      </c>
      <c r="C301" s="15">
        <f>C300</f>
        <v>57</v>
      </c>
      <c r="D301" s="53"/>
      <c r="E301" s="36" t="s">
        <v>7</v>
      </c>
      <c r="F301" s="40">
        <f t="shared" si="89"/>
        <v>0</v>
      </c>
      <c r="G301" s="96">
        <v>7043</v>
      </c>
      <c r="H301" s="57"/>
      <c r="I301" s="40">
        <f>TRUNC(G301*H301)</f>
        <v>0</v>
      </c>
      <c r="J301" s="157"/>
      <c r="K301" s="159"/>
      <c r="L301" s="159"/>
      <c r="M301" s="42">
        <f t="shared" ref="M301:M306" si="91">I301</f>
        <v>0</v>
      </c>
      <c r="N301" s="50">
        <f t="shared" si="90"/>
        <v>0</v>
      </c>
      <c r="O301" s="156"/>
      <c r="P301" s="110"/>
      <c r="R301" s="92"/>
    </row>
    <row r="302" spans="1:18" ht="20.100000000000001" customHeight="1" x14ac:dyDescent="0.3">
      <c r="A302" s="137"/>
      <c r="B302" s="24">
        <v>11</v>
      </c>
      <c r="C302" s="15">
        <f t="shared" ref="C302:C323" si="92">C301</f>
        <v>57</v>
      </c>
      <c r="D302" s="53"/>
      <c r="E302" s="36" t="s">
        <v>7</v>
      </c>
      <c r="F302" s="42">
        <f t="shared" si="89"/>
        <v>0</v>
      </c>
      <c r="G302" s="97">
        <v>6286</v>
      </c>
      <c r="H302" s="53"/>
      <c r="I302" s="40">
        <f>TRUNC(G302*H302)</f>
        <v>0</v>
      </c>
      <c r="J302" s="140"/>
      <c r="K302" s="143"/>
      <c r="L302" s="143"/>
      <c r="M302" s="42">
        <f t="shared" si="91"/>
        <v>0</v>
      </c>
      <c r="N302" s="50">
        <f t="shared" si="90"/>
        <v>0</v>
      </c>
      <c r="O302" s="156"/>
      <c r="P302" s="110"/>
      <c r="R302" s="92"/>
    </row>
    <row r="303" spans="1:18" ht="20.100000000000001" customHeight="1" x14ac:dyDescent="0.3">
      <c r="A303" s="137"/>
      <c r="B303" s="24">
        <v>12</v>
      </c>
      <c r="C303" s="15">
        <f t="shared" si="92"/>
        <v>57</v>
      </c>
      <c r="D303" s="53"/>
      <c r="E303" s="36" t="s">
        <v>7</v>
      </c>
      <c r="F303" s="40">
        <f t="shared" si="89"/>
        <v>0</v>
      </c>
      <c r="G303" s="96">
        <v>7799</v>
      </c>
      <c r="H303" s="53"/>
      <c r="I303" s="40">
        <f t="shared" ref="I303:I309" si="93">TRUNC(G303*H303)</f>
        <v>0</v>
      </c>
      <c r="J303" s="140"/>
      <c r="K303" s="143"/>
      <c r="L303" s="143"/>
      <c r="M303" s="42">
        <f t="shared" si="91"/>
        <v>0</v>
      </c>
      <c r="N303" s="50">
        <f t="shared" si="90"/>
        <v>0</v>
      </c>
      <c r="O303" s="110"/>
      <c r="P303" s="110"/>
      <c r="R303" s="92"/>
    </row>
    <row r="304" spans="1:18" ht="20.100000000000001" customHeight="1" x14ac:dyDescent="0.3">
      <c r="A304" s="154"/>
      <c r="B304" s="24">
        <v>1</v>
      </c>
      <c r="C304" s="15">
        <f t="shared" si="92"/>
        <v>57</v>
      </c>
      <c r="D304" s="53"/>
      <c r="E304" s="36" t="s">
        <v>7</v>
      </c>
      <c r="F304" s="40">
        <f>TRUNC(C304*D304*0.85)</f>
        <v>0</v>
      </c>
      <c r="G304" s="96">
        <v>8030</v>
      </c>
      <c r="H304" s="53"/>
      <c r="I304" s="40">
        <f t="shared" si="93"/>
        <v>0</v>
      </c>
      <c r="J304" s="140"/>
      <c r="K304" s="143"/>
      <c r="L304" s="143"/>
      <c r="M304" s="42">
        <f t="shared" si="91"/>
        <v>0</v>
      </c>
      <c r="N304" s="50">
        <f>INT(F304+M304)</f>
        <v>0</v>
      </c>
      <c r="O304" s="110"/>
      <c r="P304" s="110"/>
      <c r="R304" s="92"/>
    </row>
    <row r="305" spans="1:18" ht="20.100000000000001" customHeight="1" x14ac:dyDescent="0.3">
      <c r="A305" s="154"/>
      <c r="B305" s="24">
        <v>2</v>
      </c>
      <c r="C305" s="15">
        <f t="shared" si="92"/>
        <v>57</v>
      </c>
      <c r="D305" s="53"/>
      <c r="E305" s="36" t="s">
        <v>7</v>
      </c>
      <c r="F305" s="40">
        <f>TRUNC(C305*D305*0.85)</f>
        <v>0</v>
      </c>
      <c r="G305" s="96">
        <v>7766</v>
      </c>
      <c r="H305" s="53"/>
      <c r="I305" s="40">
        <f t="shared" si="93"/>
        <v>0</v>
      </c>
      <c r="J305" s="140"/>
      <c r="K305" s="143"/>
      <c r="L305" s="143"/>
      <c r="M305" s="42">
        <f t="shared" si="91"/>
        <v>0</v>
      </c>
      <c r="N305" s="50">
        <f>INT(F305+M305)</f>
        <v>0</v>
      </c>
      <c r="O305" s="110"/>
      <c r="P305" s="110"/>
      <c r="R305" s="92"/>
    </row>
    <row r="306" spans="1:18" ht="20.100000000000001" customHeight="1" thickBot="1" x14ac:dyDescent="0.35">
      <c r="A306" s="155"/>
      <c r="B306" s="74">
        <v>3</v>
      </c>
      <c r="C306" s="16">
        <f t="shared" si="92"/>
        <v>57</v>
      </c>
      <c r="D306" s="76"/>
      <c r="E306" s="44" t="s">
        <v>7</v>
      </c>
      <c r="F306" s="77">
        <f>TRUNC(C306*D306*0.85)</f>
        <v>0</v>
      </c>
      <c r="G306" s="98">
        <v>6251</v>
      </c>
      <c r="H306" s="76"/>
      <c r="I306" s="77">
        <f t="shared" si="93"/>
        <v>0</v>
      </c>
      <c r="J306" s="158"/>
      <c r="K306" s="160"/>
      <c r="L306" s="160"/>
      <c r="M306" s="78">
        <f t="shared" si="91"/>
        <v>0</v>
      </c>
      <c r="N306" s="51">
        <f>INT(F306+M306)</f>
        <v>0</v>
      </c>
      <c r="O306" s="110"/>
      <c r="P306" s="110"/>
      <c r="R306" s="92"/>
    </row>
    <row r="307" spans="1:18" ht="20.100000000000001" customHeight="1" thickTop="1" x14ac:dyDescent="0.3">
      <c r="A307" s="136" t="s">
        <v>32</v>
      </c>
      <c r="B307" s="79">
        <v>4</v>
      </c>
      <c r="C307" s="123">
        <f t="shared" si="92"/>
        <v>57</v>
      </c>
      <c r="D307" s="56"/>
      <c r="E307" s="80" t="s">
        <v>7</v>
      </c>
      <c r="F307" s="81">
        <f>TRUNC(C307*D307*0.85)</f>
        <v>0</v>
      </c>
      <c r="G307" s="99">
        <v>5735</v>
      </c>
      <c r="H307" s="56"/>
      <c r="I307" s="81">
        <f t="shared" si="93"/>
        <v>0</v>
      </c>
      <c r="J307" s="139"/>
      <c r="K307" s="142"/>
      <c r="L307" s="145"/>
      <c r="M307" s="82">
        <f>I307</f>
        <v>0</v>
      </c>
      <c r="N307" s="75">
        <f>INT(F307+M307)</f>
        <v>0</v>
      </c>
      <c r="O307" s="156"/>
      <c r="P307" s="110"/>
      <c r="R307" s="92"/>
    </row>
    <row r="308" spans="1:18" ht="20.100000000000001" customHeight="1" x14ac:dyDescent="0.3">
      <c r="A308" s="137"/>
      <c r="B308" s="24">
        <v>5</v>
      </c>
      <c r="C308" s="15">
        <f t="shared" si="92"/>
        <v>57</v>
      </c>
      <c r="D308" s="53"/>
      <c r="E308" s="36" t="s">
        <v>7</v>
      </c>
      <c r="F308" s="42">
        <f t="shared" ref="F308:F313" si="94">TRUNC(C308*D308*0.85)</f>
        <v>0</v>
      </c>
      <c r="G308" s="97">
        <v>6154</v>
      </c>
      <c r="H308" s="53"/>
      <c r="I308" s="40">
        <f t="shared" si="93"/>
        <v>0</v>
      </c>
      <c r="J308" s="140"/>
      <c r="K308" s="143"/>
      <c r="L308" s="146"/>
      <c r="M308" s="42">
        <f>I308</f>
        <v>0</v>
      </c>
      <c r="N308" s="10">
        <f t="shared" ref="N308:N315" si="95">INT(F308+M308)</f>
        <v>0</v>
      </c>
      <c r="O308" s="156"/>
      <c r="P308" s="110"/>
      <c r="R308" s="92"/>
    </row>
    <row r="309" spans="1:18" ht="20.100000000000001" customHeight="1" thickBot="1" x14ac:dyDescent="0.35">
      <c r="A309" s="137"/>
      <c r="B309" s="24">
        <v>6</v>
      </c>
      <c r="C309" s="15">
        <f t="shared" si="92"/>
        <v>57</v>
      </c>
      <c r="D309" s="53"/>
      <c r="E309" s="36" t="s">
        <v>7</v>
      </c>
      <c r="F309" s="40">
        <f t="shared" si="94"/>
        <v>0</v>
      </c>
      <c r="G309" s="96">
        <v>5635</v>
      </c>
      <c r="H309" s="55"/>
      <c r="I309" s="40">
        <f t="shared" si="93"/>
        <v>0</v>
      </c>
      <c r="J309" s="141"/>
      <c r="K309" s="144"/>
      <c r="L309" s="147"/>
      <c r="M309" s="42">
        <f>I309</f>
        <v>0</v>
      </c>
      <c r="N309" s="50">
        <f t="shared" si="95"/>
        <v>0</v>
      </c>
      <c r="O309" s="156"/>
      <c r="P309" s="110"/>
      <c r="R309" s="92"/>
    </row>
    <row r="310" spans="1:18" ht="20.100000000000001" customHeight="1" x14ac:dyDescent="0.3">
      <c r="A310" s="137"/>
      <c r="B310" s="24">
        <v>7</v>
      </c>
      <c r="C310" s="15">
        <f t="shared" si="92"/>
        <v>57</v>
      </c>
      <c r="D310" s="53"/>
      <c r="E310" s="36" t="s">
        <v>7</v>
      </c>
      <c r="F310" s="40">
        <f t="shared" si="94"/>
        <v>0</v>
      </c>
      <c r="G310" s="149"/>
      <c r="H310" s="151"/>
      <c r="I310" s="153"/>
      <c r="J310" s="106">
        <v>7587</v>
      </c>
      <c r="K310" s="57"/>
      <c r="L310" s="41">
        <f>TRUNC(J310*K310)</f>
        <v>0</v>
      </c>
      <c r="M310" s="42">
        <f>L310</f>
        <v>0</v>
      </c>
      <c r="N310" s="10">
        <f t="shared" si="95"/>
        <v>0</v>
      </c>
      <c r="O310" s="156"/>
      <c r="P310" s="110"/>
      <c r="R310" s="92"/>
    </row>
    <row r="311" spans="1:18" ht="20.100000000000001" customHeight="1" x14ac:dyDescent="0.3">
      <c r="A311" s="137"/>
      <c r="B311" s="24">
        <v>8</v>
      </c>
      <c r="C311" s="15">
        <f t="shared" si="92"/>
        <v>57</v>
      </c>
      <c r="D311" s="53"/>
      <c r="E311" s="36" t="s">
        <v>7</v>
      </c>
      <c r="F311" s="40">
        <f t="shared" si="94"/>
        <v>0</v>
      </c>
      <c r="G311" s="161"/>
      <c r="H311" s="163"/>
      <c r="I311" s="163"/>
      <c r="J311" s="106">
        <v>5870</v>
      </c>
      <c r="K311" s="54"/>
      <c r="L311" s="41">
        <f>TRUNC(J311*K311)</f>
        <v>0</v>
      </c>
      <c r="M311" s="42">
        <f>L311</f>
        <v>0</v>
      </c>
      <c r="N311" s="10">
        <f t="shared" si="95"/>
        <v>0</v>
      </c>
      <c r="O311" s="156"/>
      <c r="P311" s="110"/>
      <c r="R311" s="92"/>
    </row>
    <row r="312" spans="1:18" ht="20.100000000000001" customHeight="1" thickBot="1" x14ac:dyDescent="0.35">
      <c r="A312" s="137"/>
      <c r="B312" s="24">
        <v>9</v>
      </c>
      <c r="C312" s="15">
        <f t="shared" si="92"/>
        <v>57</v>
      </c>
      <c r="D312" s="53"/>
      <c r="E312" s="36" t="s">
        <v>7</v>
      </c>
      <c r="F312" s="40">
        <f t="shared" si="94"/>
        <v>0</v>
      </c>
      <c r="G312" s="162"/>
      <c r="H312" s="164"/>
      <c r="I312" s="165"/>
      <c r="J312" s="106">
        <v>9017</v>
      </c>
      <c r="K312" s="55"/>
      <c r="L312" s="41">
        <f>TRUNC(J312*K312)</f>
        <v>0</v>
      </c>
      <c r="M312" s="42">
        <f>L312</f>
        <v>0</v>
      </c>
      <c r="N312" s="50">
        <f t="shared" si="95"/>
        <v>0</v>
      </c>
      <c r="O312" s="156"/>
      <c r="P312" s="110"/>
      <c r="R312" s="92"/>
    </row>
    <row r="313" spans="1:18" ht="20.100000000000001" customHeight="1" x14ac:dyDescent="0.3">
      <c r="A313" s="137"/>
      <c r="B313" s="24">
        <v>10</v>
      </c>
      <c r="C313" s="15">
        <f t="shared" si="92"/>
        <v>57</v>
      </c>
      <c r="D313" s="53"/>
      <c r="E313" s="36" t="s">
        <v>7</v>
      </c>
      <c r="F313" s="40">
        <f t="shared" si="94"/>
        <v>0</v>
      </c>
      <c r="G313" s="96">
        <v>7043</v>
      </c>
      <c r="H313" s="57"/>
      <c r="I313" s="40">
        <f>TRUNC(G313*H313)</f>
        <v>0</v>
      </c>
      <c r="J313" s="157"/>
      <c r="K313" s="166"/>
      <c r="L313" s="159"/>
      <c r="M313" s="42">
        <f t="shared" ref="M313:M318" si="96">I313</f>
        <v>0</v>
      </c>
      <c r="N313" s="50">
        <f t="shared" si="95"/>
        <v>0</v>
      </c>
      <c r="O313" s="156"/>
      <c r="P313" s="110"/>
      <c r="R313" s="92"/>
    </row>
    <row r="314" spans="1:18" ht="20.100000000000001" customHeight="1" x14ac:dyDescent="0.3">
      <c r="A314" s="137"/>
      <c r="B314" s="24">
        <v>11</v>
      </c>
      <c r="C314" s="15">
        <f t="shared" si="92"/>
        <v>57</v>
      </c>
      <c r="D314" s="53"/>
      <c r="E314" s="36" t="s">
        <v>7</v>
      </c>
      <c r="F314" s="42">
        <f>TRUNC(C314*D314*0.85)</f>
        <v>0</v>
      </c>
      <c r="G314" s="97">
        <v>6286</v>
      </c>
      <c r="H314" s="53"/>
      <c r="I314" s="40">
        <f>TRUNC(G314*H314)</f>
        <v>0</v>
      </c>
      <c r="J314" s="140"/>
      <c r="K314" s="143"/>
      <c r="L314" s="143"/>
      <c r="M314" s="42">
        <f t="shared" si="96"/>
        <v>0</v>
      </c>
      <c r="N314" s="50">
        <f t="shared" si="95"/>
        <v>0</v>
      </c>
      <c r="O314" s="156"/>
      <c r="P314" s="110"/>
      <c r="R314" s="92"/>
    </row>
    <row r="315" spans="1:18" ht="20.100000000000001" customHeight="1" x14ac:dyDescent="0.3">
      <c r="A315" s="137"/>
      <c r="B315" s="24">
        <v>12</v>
      </c>
      <c r="C315" s="15">
        <f t="shared" si="92"/>
        <v>57</v>
      </c>
      <c r="D315" s="53"/>
      <c r="E315" s="36" t="s">
        <v>7</v>
      </c>
      <c r="F315" s="40">
        <f t="shared" ref="F315" si="97">TRUNC(C315*D315*0.85)</f>
        <v>0</v>
      </c>
      <c r="G315" s="96">
        <v>7799</v>
      </c>
      <c r="H315" s="53"/>
      <c r="I315" s="40">
        <f t="shared" ref="I315:I321" si="98">TRUNC(G315*H315)</f>
        <v>0</v>
      </c>
      <c r="J315" s="140"/>
      <c r="K315" s="143"/>
      <c r="L315" s="143"/>
      <c r="M315" s="42">
        <f t="shared" si="96"/>
        <v>0</v>
      </c>
      <c r="N315" s="50">
        <f t="shared" si="95"/>
        <v>0</v>
      </c>
      <c r="O315" s="110"/>
      <c r="P315" s="110"/>
      <c r="R315" s="92"/>
    </row>
    <row r="316" spans="1:18" ht="20.100000000000001" customHeight="1" x14ac:dyDescent="0.3">
      <c r="A316" s="154"/>
      <c r="B316" s="24">
        <v>1</v>
      </c>
      <c r="C316" s="15">
        <f t="shared" si="92"/>
        <v>57</v>
      </c>
      <c r="D316" s="53"/>
      <c r="E316" s="36" t="s">
        <v>7</v>
      </c>
      <c r="F316" s="40">
        <f>TRUNC(C316*D316*0.85)</f>
        <v>0</v>
      </c>
      <c r="G316" s="96">
        <v>8030</v>
      </c>
      <c r="H316" s="53"/>
      <c r="I316" s="40">
        <f t="shared" si="98"/>
        <v>0</v>
      </c>
      <c r="J316" s="140"/>
      <c r="K316" s="143"/>
      <c r="L316" s="143"/>
      <c r="M316" s="42">
        <f t="shared" si="96"/>
        <v>0</v>
      </c>
      <c r="N316" s="50">
        <f>INT(F316+M316)</f>
        <v>0</v>
      </c>
      <c r="O316" s="110"/>
      <c r="P316" s="110"/>
      <c r="R316" s="92"/>
    </row>
    <row r="317" spans="1:18" ht="20.100000000000001" customHeight="1" x14ac:dyDescent="0.3">
      <c r="A317" s="154"/>
      <c r="B317" s="24">
        <v>2</v>
      </c>
      <c r="C317" s="15">
        <f t="shared" si="92"/>
        <v>57</v>
      </c>
      <c r="D317" s="53"/>
      <c r="E317" s="36" t="s">
        <v>7</v>
      </c>
      <c r="F317" s="40">
        <f>TRUNC(C317*D317*0.85)</f>
        <v>0</v>
      </c>
      <c r="G317" s="96">
        <v>7766</v>
      </c>
      <c r="H317" s="53"/>
      <c r="I317" s="40">
        <f t="shared" si="98"/>
        <v>0</v>
      </c>
      <c r="J317" s="140"/>
      <c r="K317" s="143"/>
      <c r="L317" s="143"/>
      <c r="M317" s="42">
        <f t="shared" si="96"/>
        <v>0</v>
      </c>
      <c r="N317" s="50">
        <f>INT(F317+M317)</f>
        <v>0</v>
      </c>
      <c r="O317" s="110"/>
      <c r="P317" s="110"/>
      <c r="R317" s="92"/>
    </row>
    <row r="318" spans="1:18" ht="20.100000000000001" customHeight="1" thickBot="1" x14ac:dyDescent="0.35">
      <c r="A318" s="155"/>
      <c r="B318" s="74">
        <v>3</v>
      </c>
      <c r="C318" s="16">
        <f t="shared" si="92"/>
        <v>57</v>
      </c>
      <c r="D318" s="76"/>
      <c r="E318" s="44" t="s">
        <v>7</v>
      </c>
      <c r="F318" s="77">
        <f>TRUNC(C318*D318*0.85)</f>
        <v>0</v>
      </c>
      <c r="G318" s="98">
        <v>6251</v>
      </c>
      <c r="H318" s="76"/>
      <c r="I318" s="77">
        <f t="shared" si="98"/>
        <v>0</v>
      </c>
      <c r="J318" s="158"/>
      <c r="K318" s="160"/>
      <c r="L318" s="160"/>
      <c r="M318" s="78">
        <f t="shared" si="96"/>
        <v>0</v>
      </c>
      <c r="N318" s="51">
        <f>INT(F318+M318)</f>
        <v>0</v>
      </c>
      <c r="O318" s="110"/>
      <c r="P318" s="110"/>
      <c r="R318" s="92"/>
    </row>
    <row r="319" spans="1:18" ht="20.100000000000001" customHeight="1" thickTop="1" x14ac:dyDescent="0.3">
      <c r="A319" s="136" t="s">
        <v>33</v>
      </c>
      <c r="B319" s="79">
        <v>4</v>
      </c>
      <c r="C319" s="123">
        <f t="shared" si="92"/>
        <v>57</v>
      </c>
      <c r="D319" s="56"/>
      <c r="E319" s="80" t="s">
        <v>7</v>
      </c>
      <c r="F319" s="81">
        <f>TRUNC(C319*D319*0.85)</f>
        <v>0</v>
      </c>
      <c r="G319" s="99">
        <v>5735</v>
      </c>
      <c r="H319" s="56"/>
      <c r="I319" s="81">
        <f t="shared" si="98"/>
        <v>0</v>
      </c>
      <c r="J319" s="139"/>
      <c r="K319" s="142"/>
      <c r="L319" s="145"/>
      <c r="M319" s="82">
        <f>I319</f>
        <v>0</v>
      </c>
      <c r="N319" s="89">
        <f>INT(F319+M319)</f>
        <v>0</v>
      </c>
      <c r="O319" s="148"/>
      <c r="P319" s="110"/>
      <c r="R319" s="92"/>
    </row>
    <row r="320" spans="1:18" ht="20.100000000000001" customHeight="1" x14ac:dyDescent="0.3">
      <c r="A320" s="137"/>
      <c r="B320" s="24">
        <v>5</v>
      </c>
      <c r="C320" s="15">
        <f t="shared" si="92"/>
        <v>57</v>
      </c>
      <c r="D320" s="53"/>
      <c r="E320" s="36" t="s">
        <v>7</v>
      </c>
      <c r="F320" s="42">
        <f t="shared" ref="F320:F321" si="99">TRUNC(C320*D320*0.85)</f>
        <v>0</v>
      </c>
      <c r="G320" s="97">
        <v>6154</v>
      </c>
      <c r="H320" s="53"/>
      <c r="I320" s="40">
        <f t="shared" si="98"/>
        <v>0</v>
      </c>
      <c r="J320" s="140"/>
      <c r="K320" s="143"/>
      <c r="L320" s="146"/>
      <c r="M320" s="42">
        <f>I320</f>
        <v>0</v>
      </c>
      <c r="N320" s="10">
        <f t="shared" ref="N320:N323" si="100">INT(F320+M320)</f>
        <v>0</v>
      </c>
      <c r="O320" s="148"/>
      <c r="P320" s="110"/>
      <c r="R320" s="92"/>
    </row>
    <row r="321" spans="1:19" ht="20.100000000000001" customHeight="1" thickBot="1" x14ac:dyDescent="0.35">
      <c r="A321" s="137"/>
      <c r="B321" s="24">
        <v>6</v>
      </c>
      <c r="C321" s="15">
        <f t="shared" si="92"/>
        <v>57</v>
      </c>
      <c r="D321" s="53"/>
      <c r="E321" s="36" t="s">
        <v>7</v>
      </c>
      <c r="F321" s="40">
        <f t="shared" si="99"/>
        <v>0</v>
      </c>
      <c r="G321" s="96">
        <v>5635</v>
      </c>
      <c r="H321" s="55"/>
      <c r="I321" s="40">
        <f t="shared" si="98"/>
        <v>0</v>
      </c>
      <c r="J321" s="141"/>
      <c r="K321" s="144"/>
      <c r="L321" s="147"/>
      <c r="M321" s="42">
        <f>I321</f>
        <v>0</v>
      </c>
      <c r="N321" s="50">
        <f t="shared" si="100"/>
        <v>0</v>
      </c>
      <c r="O321" s="148"/>
      <c r="P321" s="110"/>
      <c r="R321" s="92"/>
    </row>
    <row r="322" spans="1:19" ht="20.100000000000001" customHeight="1" x14ac:dyDescent="0.3">
      <c r="A322" s="137"/>
      <c r="B322" s="24">
        <v>7</v>
      </c>
      <c r="C322" s="15">
        <f t="shared" si="92"/>
        <v>57</v>
      </c>
      <c r="D322" s="53"/>
      <c r="E322" s="36" t="s">
        <v>7</v>
      </c>
      <c r="F322" s="40">
        <f>TRUNC(C322*D322*0.85)</f>
        <v>0</v>
      </c>
      <c r="G322" s="149"/>
      <c r="H322" s="151"/>
      <c r="I322" s="153"/>
      <c r="J322" s="106">
        <v>7587</v>
      </c>
      <c r="K322" s="57"/>
      <c r="L322" s="41">
        <f>TRUNC(J322*K322)</f>
        <v>0</v>
      </c>
      <c r="M322" s="42">
        <f>L322</f>
        <v>0</v>
      </c>
      <c r="N322" s="10">
        <f t="shared" si="100"/>
        <v>0</v>
      </c>
      <c r="O322" s="148"/>
      <c r="P322" s="110"/>
      <c r="R322" s="92"/>
    </row>
    <row r="323" spans="1:19" s="121" customFormat="1" ht="20.100000000000001" customHeight="1" thickBot="1" x14ac:dyDescent="0.35">
      <c r="A323" s="138"/>
      <c r="B323" s="74">
        <v>8</v>
      </c>
      <c r="C323" s="16">
        <f t="shared" si="92"/>
        <v>57</v>
      </c>
      <c r="D323" s="55"/>
      <c r="E323" s="44" t="s">
        <v>7</v>
      </c>
      <c r="F323" s="77">
        <f t="shared" ref="F323" si="101">TRUNC(C323*D323*0.85)</f>
        <v>0</v>
      </c>
      <c r="G323" s="150"/>
      <c r="H323" s="152"/>
      <c r="I323" s="152"/>
      <c r="J323" s="107">
        <v>5870</v>
      </c>
      <c r="K323" s="55"/>
      <c r="L323" s="90">
        <f>TRUNC(J323*K323)</f>
        <v>0</v>
      </c>
      <c r="M323" s="78">
        <f>L323</f>
        <v>0</v>
      </c>
      <c r="N323" s="120">
        <f t="shared" si="100"/>
        <v>0</v>
      </c>
      <c r="O323" s="148"/>
      <c r="P323" s="110"/>
      <c r="R323" s="122"/>
    </row>
    <row r="324" spans="1:19" ht="47.25" customHeight="1" thickTop="1" thickBot="1" x14ac:dyDescent="0.35">
      <c r="A324" s="83" t="s">
        <v>6</v>
      </c>
      <c r="B324" s="84"/>
      <c r="C324" s="117"/>
      <c r="D324" s="117"/>
      <c r="E324" s="43"/>
      <c r="F324" s="126"/>
      <c r="G324" s="101">
        <f>SUM(G300:G323)</f>
        <v>121398</v>
      </c>
      <c r="H324" s="117"/>
      <c r="I324" s="85"/>
      <c r="J324" s="101">
        <f>SUM(J300:J323)</f>
        <v>44948</v>
      </c>
      <c r="K324" s="117"/>
      <c r="L324" s="86"/>
      <c r="M324" s="87"/>
      <c r="N324" s="88">
        <f>SUM(N300:N323)</f>
        <v>0</v>
      </c>
      <c r="O324" s="19"/>
      <c r="P324" s="34"/>
      <c r="R324" s="92"/>
    </row>
    <row r="325" spans="1:19" ht="47.25" customHeight="1" thickTop="1" thickBot="1" x14ac:dyDescent="0.35">
      <c r="A325" s="31"/>
      <c r="C325" s="110"/>
      <c r="D325" s="110"/>
      <c r="E325" s="110"/>
      <c r="F325" s="127"/>
      <c r="G325" s="102"/>
      <c r="H325" s="110"/>
      <c r="I325" s="32"/>
      <c r="J325" s="102"/>
      <c r="K325" s="110"/>
      <c r="L325" s="32"/>
      <c r="M325" s="32"/>
      <c r="N325" s="52"/>
      <c r="O325" s="33"/>
      <c r="P325" s="33"/>
      <c r="Q325" s="34"/>
    </row>
    <row r="326" spans="1:19" ht="45" customHeight="1" thickBot="1" x14ac:dyDescent="0.35">
      <c r="A326" s="64" t="s">
        <v>25</v>
      </c>
      <c r="B326" s="65"/>
      <c r="C326" s="110"/>
      <c r="D326" s="110"/>
      <c r="E326" s="110"/>
      <c r="F326" s="127"/>
      <c r="G326" s="102"/>
      <c r="H326" s="110"/>
      <c r="M326" s="59" t="s">
        <v>38</v>
      </c>
      <c r="N326" s="49">
        <f>N324</f>
        <v>0</v>
      </c>
      <c r="Q326" s="34"/>
    </row>
    <row r="327" spans="1:19" ht="15.75" customHeight="1" x14ac:dyDescent="0.25">
      <c r="A327" s="64"/>
      <c r="B327" s="66" t="s">
        <v>26</v>
      </c>
      <c r="I327" s="110"/>
      <c r="J327" s="108"/>
      <c r="K327" s="45"/>
      <c r="L327" s="46"/>
      <c r="M327" s="62"/>
      <c r="Q327" s="18"/>
      <c r="S327" s="14"/>
    </row>
    <row r="328" spans="1:19" s="1" customFormat="1" ht="13.5" customHeight="1" x14ac:dyDescent="0.25">
      <c r="A328" s="64"/>
      <c r="B328" s="64" t="s">
        <v>65</v>
      </c>
      <c r="F328" s="128"/>
      <c r="G328" s="92"/>
      <c r="I328" s="47"/>
      <c r="J328" s="109"/>
      <c r="K328" s="37"/>
      <c r="L328" s="37"/>
      <c r="M328" s="63"/>
    </row>
    <row r="329" spans="1:19" s="25" customFormat="1" ht="18" customHeight="1" x14ac:dyDescent="0.25">
      <c r="A329" s="64"/>
      <c r="B329" s="64"/>
      <c r="D329" s="28"/>
      <c r="E329" s="28"/>
      <c r="F329" s="129"/>
      <c r="G329" s="103"/>
      <c r="I329" s="39"/>
      <c r="J329" s="109"/>
      <c r="K329" s="38"/>
      <c r="L329" s="38"/>
      <c r="M329" s="48"/>
      <c r="N329" s="48"/>
    </row>
    <row r="330" spans="1:19" s="25" customFormat="1" ht="18" customHeight="1" x14ac:dyDescent="0.25">
      <c r="B330" s="30"/>
      <c r="D330" s="29"/>
      <c r="E330" s="29"/>
      <c r="F330" s="130"/>
      <c r="G330" s="103"/>
      <c r="J330" s="103"/>
    </row>
    <row r="331" spans="1:19" ht="16.5" customHeight="1" x14ac:dyDescent="0.3">
      <c r="A331" s="3"/>
      <c r="B331" s="4"/>
      <c r="C331" s="4"/>
      <c r="D331" s="4"/>
      <c r="F331" s="125"/>
      <c r="H331" s="4"/>
      <c r="K331" s="4"/>
    </row>
    <row r="332" spans="1:19" ht="16.5" customHeight="1" x14ac:dyDescent="0.3">
      <c r="A332" s="3"/>
      <c r="B332" s="4"/>
      <c r="C332" s="4"/>
      <c r="D332" s="4"/>
      <c r="F332" s="125"/>
      <c r="H332" s="4"/>
      <c r="K332" s="4"/>
    </row>
    <row r="333" spans="1:19" ht="16.5" customHeight="1" x14ac:dyDescent="0.3">
      <c r="A333" s="190" t="s">
        <v>80</v>
      </c>
      <c r="B333" s="191"/>
      <c r="C333" s="191"/>
      <c r="D333" s="191"/>
      <c r="E333" s="191"/>
      <c r="F333" s="191"/>
      <c r="G333" s="191"/>
      <c r="H333" s="191"/>
      <c r="I333" s="191"/>
      <c r="J333" s="191"/>
      <c r="K333" s="191"/>
      <c r="L333" s="191"/>
      <c r="M333" s="191"/>
      <c r="N333" s="191"/>
      <c r="O333" s="58"/>
      <c r="P333" s="58"/>
      <c r="Q333" s="58"/>
    </row>
    <row r="334" spans="1:19" ht="16.5" customHeight="1" x14ac:dyDescent="0.3">
      <c r="A334" s="5"/>
      <c r="B334" s="4"/>
      <c r="C334" s="4"/>
      <c r="D334" s="4"/>
      <c r="F334" s="125"/>
      <c r="G334" s="93"/>
      <c r="H334" s="27"/>
      <c r="I334" s="27"/>
      <c r="K334" s="4"/>
      <c r="L334" s="23"/>
      <c r="M334" s="23"/>
      <c r="N334" s="23"/>
      <c r="O334" s="23"/>
      <c r="P334" s="23"/>
    </row>
    <row r="335" spans="1:19" ht="16.5" customHeight="1" x14ac:dyDescent="0.3">
      <c r="A335" s="118" t="s">
        <v>73</v>
      </c>
      <c r="B335" s="119"/>
      <c r="C335" s="116"/>
      <c r="D335" s="60"/>
      <c r="F335" s="125"/>
      <c r="H335" s="4"/>
      <c r="K335" s="4"/>
      <c r="L335" s="12"/>
      <c r="M335" s="13"/>
      <c r="N335" s="13"/>
      <c r="O335" s="12"/>
      <c r="P335" s="12"/>
    </row>
    <row r="336" spans="1:19" ht="16.5" customHeight="1" x14ac:dyDescent="0.3">
      <c r="A336" s="5"/>
      <c r="B336" s="4"/>
      <c r="C336" s="4"/>
      <c r="D336" s="4"/>
      <c r="F336" s="125"/>
      <c r="H336" s="4"/>
      <c r="K336" s="4"/>
    </row>
    <row r="337" spans="1:18" ht="27" customHeight="1" x14ac:dyDescent="0.25">
      <c r="A337" s="167" t="s">
        <v>0</v>
      </c>
      <c r="B337" s="168"/>
      <c r="C337" s="167" t="s">
        <v>1</v>
      </c>
      <c r="D337" s="170"/>
      <c r="E337" s="170"/>
      <c r="F337" s="171"/>
      <c r="G337" s="172" t="s">
        <v>2</v>
      </c>
      <c r="H337" s="173"/>
      <c r="I337" s="173"/>
      <c r="J337" s="173"/>
      <c r="K337" s="173"/>
      <c r="L337" s="173"/>
      <c r="M337" s="174"/>
      <c r="N337" s="175" t="s">
        <v>21</v>
      </c>
      <c r="O337" s="177"/>
      <c r="P337" s="114"/>
    </row>
    <row r="338" spans="1:18" ht="25.5" customHeight="1" x14ac:dyDescent="0.25">
      <c r="A338" s="169"/>
      <c r="B338" s="168"/>
      <c r="C338" s="178" t="s">
        <v>9</v>
      </c>
      <c r="D338" s="179" t="s">
        <v>35</v>
      </c>
      <c r="E338" s="178" t="s">
        <v>10</v>
      </c>
      <c r="F338" s="181" t="s">
        <v>16</v>
      </c>
      <c r="G338" s="184" t="s">
        <v>12</v>
      </c>
      <c r="H338" s="185"/>
      <c r="I338" s="186"/>
      <c r="J338" s="187" t="s">
        <v>11</v>
      </c>
      <c r="K338" s="187"/>
      <c r="L338" s="187"/>
      <c r="M338" s="188" t="s">
        <v>20</v>
      </c>
      <c r="N338" s="176"/>
      <c r="O338" s="177"/>
      <c r="P338" s="114"/>
    </row>
    <row r="339" spans="1:18" ht="45" customHeight="1" x14ac:dyDescent="0.25">
      <c r="A339" s="169"/>
      <c r="B339" s="168"/>
      <c r="C339" s="154"/>
      <c r="D339" s="180"/>
      <c r="E339" s="154"/>
      <c r="F339" s="182"/>
      <c r="G339" s="94" t="s">
        <v>8</v>
      </c>
      <c r="H339" s="9" t="s">
        <v>36</v>
      </c>
      <c r="I339" s="8" t="s">
        <v>17</v>
      </c>
      <c r="J339" s="104" t="s">
        <v>8</v>
      </c>
      <c r="K339" s="21" t="s">
        <v>37</v>
      </c>
      <c r="L339" s="8" t="s">
        <v>18</v>
      </c>
      <c r="M339" s="189"/>
      <c r="N339" s="176"/>
      <c r="O339" s="17"/>
      <c r="P339" s="17"/>
    </row>
    <row r="340" spans="1:18" ht="30" customHeight="1" thickBot="1" x14ac:dyDescent="0.3">
      <c r="A340" s="115" t="s">
        <v>3</v>
      </c>
      <c r="B340" s="6" t="s">
        <v>4</v>
      </c>
      <c r="C340" s="26" t="s">
        <v>29</v>
      </c>
      <c r="D340" s="20" t="s">
        <v>30</v>
      </c>
      <c r="E340" s="11"/>
      <c r="F340" s="183"/>
      <c r="G340" s="95" t="s">
        <v>13</v>
      </c>
      <c r="H340" s="26" t="s">
        <v>19</v>
      </c>
      <c r="I340" s="22" t="s">
        <v>14</v>
      </c>
      <c r="J340" s="105" t="s">
        <v>15</v>
      </c>
      <c r="K340" s="71" t="s">
        <v>19</v>
      </c>
      <c r="L340" s="22" t="s">
        <v>83</v>
      </c>
      <c r="M340" s="35" t="s">
        <v>5</v>
      </c>
      <c r="N340" s="7" t="s">
        <v>5</v>
      </c>
      <c r="O340" s="20"/>
      <c r="P340" s="20"/>
    </row>
    <row r="341" spans="1:18" ht="20.100000000000001" customHeight="1" thickBot="1" x14ac:dyDescent="0.35">
      <c r="A341" s="137" t="s">
        <v>31</v>
      </c>
      <c r="B341" s="24">
        <v>9</v>
      </c>
      <c r="C341" s="15">
        <f>設計総括書!D11</f>
        <v>112</v>
      </c>
      <c r="D341" s="57"/>
      <c r="E341" s="36" t="s">
        <v>7</v>
      </c>
      <c r="F341" s="40">
        <f t="shared" ref="F341:F344" si="102">TRUNC(C341*D341*0.85)</f>
        <v>0</v>
      </c>
      <c r="G341" s="111"/>
      <c r="H341" s="112"/>
      <c r="I341" s="113"/>
      <c r="J341" s="106">
        <v>568</v>
      </c>
      <c r="K341" s="91"/>
      <c r="L341" s="41">
        <f>TRUNC(J341*K341)</f>
        <v>0</v>
      </c>
      <c r="M341" s="42">
        <f>L341</f>
        <v>0</v>
      </c>
      <c r="N341" s="50">
        <f t="shared" ref="N341:N344" si="103">INT(F341+M341)</f>
        <v>0</v>
      </c>
      <c r="O341" s="156"/>
      <c r="P341" s="110"/>
      <c r="R341" s="92"/>
    </row>
    <row r="342" spans="1:18" ht="20.100000000000001" customHeight="1" x14ac:dyDescent="0.3">
      <c r="A342" s="137"/>
      <c r="B342" s="24">
        <v>10</v>
      </c>
      <c r="C342" s="15">
        <f>C341</f>
        <v>112</v>
      </c>
      <c r="D342" s="53"/>
      <c r="E342" s="36" t="s">
        <v>7</v>
      </c>
      <c r="F342" s="40">
        <f t="shared" si="102"/>
        <v>0</v>
      </c>
      <c r="G342" s="96">
        <v>679</v>
      </c>
      <c r="H342" s="57"/>
      <c r="I342" s="40">
        <f>TRUNC(G342*H342)</f>
        <v>0</v>
      </c>
      <c r="J342" s="157"/>
      <c r="K342" s="159"/>
      <c r="L342" s="159"/>
      <c r="M342" s="42">
        <f t="shared" ref="M342:M347" si="104">I342</f>
        <v>0</v>
      </c>
      <c r="N342" s="50">
        <f t="shared" si="103"/>
        <v>0</v>
      </c>
      <c r="O342" s="156"/>
      <c r="P342" s="110"/>
      <c r="R342" s="92"/>
    </row>
    <row r="343" spans="1:18" ht="20.100000000000001" customHeight="1" x14ac:dyDescent="0.3">
      <c r="A343" s="137"/>
      <c r="B343" s="24">
        <v>11</v>
      </c>
      <c r="C343" s="15">
        <f t="shared" ref="C343:C364" si="105">C342</f>
        <v>112</v>
      </c>
      <c r="D343" s="53"/>
      <c r="E343" s="36" t="s">
        <v>7</v>
      </c>
      <c r="F343" s="42">
        <f t="shared" si="102"/>
        <v>0</v>
      </c>
      <c r="G343" s="97">
        <v>568</v>
      </c>
      <c r="H343" s="53"/>
      <c r="I343" s="40">
        <f>TRUNC(G343*H343)</f>
        <v>0</v>
      </c>
      <c r="J343" s="140"/>
      <c r="K343" s="143"/>
      <c r="L343" s="143"/>
      <c r="M343" s="42">
        <f t="shared" si="104"/>
        <v>0</v>
      </c>
      <c r="N343" s="50">
        <f t="shared" si="103"/>
        <v>0</v>
      </c>
      <c r="O343" s="156"/>
      <c r="P343" s="110"/>
      <c r="R343" s="92"/>
    </row>
    <row r="344" spans="1:18" ht="20.100000000000001" customHeight="1" x14ac:dyDescent="0.3">
      <c r="A344" s="137"/>
      <c r="B344" s="24">
        <v>12</v>
      </c>
      <c r="C344" s="15">
        <f t="shared" si="105"/>
        <v>112</v>
      </c>
      <c r="D344" s="53"/>
      <c r="E344" s="36" t="s">
        <v>7</v>
      </c>
      <c r="F344" s="40">
        <f t="shared" si="102"/>
        <v>0</v>
      </c>
      <c r="G344" s="96">
        <v>558</v>
      </c>
      <c r="H344" s="53"/>
      <c r="I344" s="40">
        <f t="shared" ref="I344:I350" si="106">TRUNC(G344*H344)</f>
        <v>0</v>
      </c>
      <c r="J344" s="140"/>
      <c r="K344" s="143"/>
      <c r="L344" s="143"/>
      <c r="M344" s="42">
        <f t="shared" si="104"/>
        <v>0</v>
      </c>
      <c r="N344" s="50">
        <f t="shared" si="103"/>
        <v>0</v>
      </c>
      <c r="O344" s="110"/>
      <c r="P344" s="110"/>
      <c r="R344" s="92"/>
    </row>
    <row r="345" spans="1:18" ht="20.100000000000001" customHeight="1" x14ac:dyDescent="0.3">
      <c r="A345" s="154"/>
      <c r="B345" s="24">
        <v>1</v>
      </c>
      <c r="C345" s="15">
        <f t="shared" si="105"/>
        <v>112</v>
      </c>
      <c r="D345" s="53"/>
      <c r="E345" s="36" t="s">
        <v>7</v>
      </c>
      <c r="F345" s="40">
        <f>TRUNC(C345*D345*0.85)</f>
        <v>0</v>
      </c>
      <c r="G345" s="96">
        <v>8157</v>
      </c>
      <c r="H345" s="53"/>
      <c r="I345" s="40">
        <f t="shared" si="106"/>
        <v>0</v>
      </c>
      <c r="J345" s="140"/>
      <c r="K345" s="143"/>
      <c r="L345" s="143"/>
      <c r="M345" s="42">
        <f t="shared" si="104"/>
        <v>0</v>
      </c>
      <c r="N345" s="50">
        <f>INT(F345+M345)</f>
        <v>0</v>
      </c>
      <c r="O345" s="110"/>
      <c r="P345" s="110"/>
      <c r="R345" s="92"/>
    </row>
    <row r="346" spans="1:18" ht="20.100000000000001" customHeight="1" x14ac:dyDescent="0.3">
      <c r="A346" s="154"/>
      <c r="B346" s="24">
        <v>2</v>
      </c>
      <c r="C346" s="15">
        <f t="shared" si="105"/>
        <v>112</v>
      </c>
      <c r="D346" s="53"/>
      <c r="E346" s="36" t="s">
        <v>7</v>
      </c>
      <c r="F346" s="40">
        <f>TRUNC(C346*D346*0.85)</f>
        <v>0</v>
      </c>
      <c r="G346" s="96">
        <v>7630</v>
      </c>
      <c r="H346" s="53"/>
      <c r="I346" s="40">
        <f t="shared" si="106"/>
        <v>0</v>
      </c>
      <c r="J346" s="140"/>
      <c r="K346" s="143"/>
      <c r="L346" s="143"/>
      <c r="M346" s="42">
        <f t="shared" si="104"/>
        <v>0</v>
      </c>
      <c r="N346" s="50">
        <f>INT(F346+M346)</f>
        <v>0</v>
      </c>
      <c r="O346" s="110"/>
      <c r="P346" s="110"/>
      <c r="R346" s="92"/>
    </row>
    <row r="347" spans="1:18" ht="20.100000000000001" customHeight="1" thickBot="1" x14ac:dyDescent="0.35">
      <c r="A347" s="155"/>
      <c r="B347" s="74">
        <v>3</v>
      </c>
      <c r="C347" s="16">
        <f t="shared" si="105"/>
        <v>112</v>
      </c>
      <c r="D347" s="76"/>
      <c r="E347" s="44" t="s">
        <v>7</v>
      </c>
      <c r="F347" s="77">
        <f>TRUNC(C347*D347*0.85)</f>
        <v>0</v>
      </c>
      <c r="G347" s="98">
        <v>7614</v>
      </c>
      <c r="H347" s="76"/>
      <c r="I347" s="77">
        <f t="shared" si="106"/>
        <v>0</v>
      </c>
      <c r="J347" s="158"/>
      <c r="K347" s="160"/>
      <c r="L347" s="160"/>
      <c r="M347" s="78">
        <f t="shared" si="104"/>
        <v>0</v>
      </c>
      <c r="N347" s="51">
        <f>INT(F347+M347)</f>
        <v>0</v>
      </c>
      <c r="O347" s="110"/>
      <c r="P347" s="110"/>
      <c r="R347" s="92"/>
    </row>
    <row r="348" spans="1:18" ht="20.100000000000001" customHeight="1" thickTop="1" x14ac:dyDescent="0.3">
      <c r="A348" s="136" t="s">
        <v>32</v>
      </c>
      <c r="B348" s="79">
        <v>4</v>
      </c>
      <c r="C348" s="123">
        <f t="shared" si="105"/>
        <v>112</v>
      </c>
      <c r="D348" s="56"/>
      <c r="E348" s="80" t="s">
        <v>7</v>
      </c>
      <c r="F348" s="81">
        <f>TRUNC(C348*D348*0.85)</f>
        <v>0</v>
      </c>
      <c r="G348" s="99">
        <v>4952</v>
      </c>
      <c r="H348" s="56"/>
      <c r="I348" s="81">
        <f t="shared" si="106"/>
        <v>0</v>
      </c>
      <c r="J348" s="139"/>
      <c r="K348" s="142"/>
      <c r="L348" s="145"/>
      <c r="M348" s="82">
        <f>I348</f>
        <v>0</v>
      </c>
      <c r="N348" s="75">
        <f>INT(F348+M348)</f>
        <v>0</v>
      </c>
      <c r="O348" s="156"/>
      <c r="P348" s="110"/>
      <c r="R348" s="92"/>
    </row>
    <row r="349" spans="1:18" ht="20.100000000000001" customHeight="1" x14ac:dyDescent="0.3">
      <c r="A349" s="137"/>
      <c r="B349" s="24">
        <v>5</v>
      </c>
      <c r="C349" s="15">
        <f t="shared" si="105"/>
        <v>112</v>
      </c>
      <c r="D349" s="53"/>
      <c r="E349" s="36" t="s">
        <v>7</v>
      </c>
      <c r="F349" s="42">
        <f t="shared" ref="F349:F354" si="107">TRUNC(C349*D349*0.85)</f>
        <v>0</v>
      </c>
      <c r="G349" s="97">
        <v>6053</v>
      </c>
      <c r="H349" s="53"/>
      <c r="I349" s="40">
        <f t="shared" si="106"/>
        <v>0</v>
      </c>
      <c r="J349" s="140"/>
      <c r="K349" s="143"/>
      <c r="L349" s="146"/>
      <c r="M349" s="42">
        <f>I349</f>
        <v>0</v>
      </c>
      <c r="N349" s="10">
        <f t="shared" ref="N349:N356" si="108">INT(F349+M349)</f>
        <v>0</v>
      </c>
      <c r="O349" s="156"/>
      <c r="P349" s="110"/>
      <c r="R349" s="92"/>
    </row>
    <row r="350" spans="1:18" ht="20.100000000000001" customHeight="1" thickBot="1" x14ac:dyDescent="0.35">
      <c r="A350" s="137"/>
      <c r="B350" s="24">
        <v>6</v>
      </c>
      <c r="C350" s="15">
        <f t="shared" si="105"/>
        <v>112</v>
      </c>
      <c r="D350" s="53"/>
      <c r="E350" s="36" t="s">
        <v>7</v>
      </c>
      <c r="F350" s="40">
        <f t="shared" si="107"/>
        <v>0</v>
      </c>
      <c r="G350" s="96">
        <v>8186</v>
      </c>
      <c r="H350" s="55"/>
      <c r="I350" s="40">
        <f t="shared" si="106"/>
        <v>0</v>
      </c>
      <c r="J350" s="141"/>
      <c r="K350" s="144"/>
      <c r="L350" s="147"/>
      <c r="M350" s="42">
        <f>I350</f>
        <v>0</v>
      </c>
      <c r="N350" s="50">
        <f t="shared" si="108"/>
        <v>0</v>
      </c>
      <c r="O350" s="156"/>
      <c r="P350" s="110"/>
      <c r="R350" s="92"/>
    </row>
    <row r="351" spans="1:18" ht="20.100000000000001" customHeight="1" x14ac:dyDescent="0.3">
      <c r="A351" s="137"/>
      <c r="B351" s="24">
        <v>7</v>
      </c>
      <c r="C351" s="15">
        <f t="shared" si="105"/>
        <v>112</v>
      </c>
      <c r="D351" s="53"/>
      <c r="E351" s="36" t="s">
        <v>7</v>
      </c>
      <c r="F351" s="40">
        <f t="shared" si="107"/>
        <v>0</v>
      </c>
      <c r="G351" s="149"/>
      <c r="H351" s="151"/>
      <c r="I351" s="153"/>
      <c r="J351" s="106">
        <v>11313</v>
      </c>
      <c r="K351" s="57"/>
      <c r="L351" s="41">
        <f>TRUNC(J351*K351)</f>
        <v>0</v>
      </c>
      <c r="M351" s="42">
        <f>L351</f>
        <v>0</v>
      </c>
      <c r="N351" s="10">
        <f t="shared" si="108"/>
        <v>0</v>
      </c>
      <c r="O351" s="156"/>
      <c r="P351" s="110"/>
      <c r="R351" s="92"/>
    </row>
    <row r="352" spans="1:18" ht="20.100000000000001" customHeight="1" x14ac:dyDescent="0.3">
      <c r="A352" s="137"/>
      <c r="B352" s="24">
        <v>8</v>
      </c>
      <c r="C352" s="15">
        <f t="shared" si="105"/>
        <v>112</v>
      </c>
      <c r="D352" s="53"/>
      <c r="E352" s="36" t="s">
        <v>7</v>
      </c>
      <c r="F352" s="40">
        <f t="shared" si="107"/>
        <v>0</v>
      </c>
      <c r="G352" s="161"/>
      <c r="H352" s="163"/>
      <c r="I352" s="163"/>
      <c r="J352" s="106">
        <v>6891</v>
      </c>
      <c r="K352" s="54"/>
      <c r="L352" s="41">
        <f>TRUNC(J352*K352)</f>
        <v>0</v>
      </c>
      <c r="M352" s="42">
        <f>L352</f>
        <v>0</v>
      </c>
      <c r="N352" s="10">
        <f t="shared" si="108"/>
        <v>0</v>
      </c>
      <c r="O352" s="156"/>
      <c r="P352" s="110"/>
      <c r="R352" s="92"/>
    </row>
    <row r="353" spans="1:19" ht="20.100000000000001" customHeight="1" thickBot="1" x14ac:dyDescent="0.35">
      <c r="A353" s="137"/>
      <c r="B353" s="24">
        <v>9</v>
      </c>
      <c r="C353" s="15">
        <f t="shared" si="105"/>
        <v>112</v>
      </c>
      <c r="D353" s="53"/>
      <c r="E353" s="36" t="s">
        <v>7</v>
      </c>
      <c r="F353" s="40">
        <f t="shared" si="107"/>
        <v>0</v>
      </c>
      <c r="G353" s="162"/>
      <c r="H353" s="164"/>
      <c r="I353" s="165"/>
      <c r="J353" s="106">
        <v>13559</v>
      </c>
      <c r="K353" s="55"/>
      <c r="L353" s="41">
        <f>TRUNC(J353*K353)</f>
        <v>0</v>
      </c>
      <c r="M353" s="42">
        <f>L353</f>
        <v>0</v>
      </c>
      <c r="N353" s="50">
        <f t="shared" si="108"/>
        <v>0</v>
      </c>
      <c r="O353" s="156"/>
      <c r="P353" s="110"/>
      <c r="R353" s="92"/>
    </row>
    <row r="354" spans="1:19" ht="20.100000000000001" customHeight="1" x14ac:dyDescent="0.3">
      <c r="A354" s="137"/>
      <c r="B354" s="24">
        <v>10</v>
      </c>
      <c r="C354" s="15">
        <f t="shared" si="105"/>
        <v>112</v>
      </c>
      <c r="D354" s="53"/>
      <c r="E354" s="36" t="s">
        <v>7</v>
      </c>
      <c r="F354" s="40">
        <f t="shared" si="107"/>
        <v>0</v>
      </c>
      <c r="G354" s="96">
        <v>5517</v>
      </c>
      <c r="H354" s="57"/>
      <c r="I354" s="40">
        <f>TRUNC(G354*H354)</f>
        <v>0</v>
      </c>
      <c r="J354" s="157"/>
      <c r="K354" s="166"/>
      <c r="L354" s="159"/>
      <c r="M354" s="42">
        <f t="shared" ref="M354:M359" si="109">I354</f>
        <v>0</v>
      </c>
      <c r="N354" s="50">
        <f t="shared" si="108"/>
        <v>0</v>
      </c>
      <c r="O354" s="156"/>
      <c r="P354" s="110"/>
      <c r="R354" s="92"/>
    </row>
    <row r="355" spans="1:19" ht="20.100000000000001" customHeight="1" x14ac:dyDescent="0.3">
      <c r="A355" s="137"/>
      <c r="B355" s="24">
        <v>11</v>
      </c>
      <c r="C355" s="15">
        <f t="shared" si="105"/>
        <v>112</v>
      </c>
      <c r="D355" s="53"/>
      <c r="E355" s="36" t="s">
        <v>7</v>
      </c>
      <c r="F355" s="42">
        <f>TRUNC(C355*D355*0.85)</f>
        <v>0</v>
      </c>
      <c r="G355" s="97">
        <v>5938</v>
      </c>
      <c r="H355" s="53"/>
      <c r="I355" s="40">
        <f>TRUNC(G355*H355)</f>
        <v>0</v>
      </c>
      <c r="J355" s="140"/>
      <c r="K355" s="143"/>
      <c r="L355" s="143"/>
      <c r="M355" s="42">
        <f t="shared" si="109"/>
        <v>0</v>
      </c>
      <c r="N355" s="50">
        <f t="shared" si="108"/>
        <v>0</v>
      </c>
      <c r="O355" s="156"/>
      <c r="P355" s="110"/>
      <c r="R355" s="92"/>
    </row>
    <row r="356" spans="1:19" ht="20.100000000000001" customHeight="1" x14ac:dyDescent="0.3">
      <c r="A356" s="137"/>
      <c r="B356" s="24">
        <v>12</v>
      </c>
      <c r="C356" s="15">
        <f t="shared" si="105"/>
        <v>112</v>
      </c>
      <c r="D356" s="53"/>
      <c r="E356" s="36" t="s">
        <v>7</v>
      </c>
      <c r="F356" s="40">
        <f t="shared" ref="F356" si="110">TRUNC(C356*D356*0.85)</f>
        <v>0</v>
      </c>
      <c r="G356" s="96">
        <v>7075</v>
      </c>
      <c r="H356" s="53"/>
      <c r="I356" s="40">
        <f t="shared" ref="I356:I362" si="111">TRUNC(G356*H356)</f>
        <v>0</v>
      </c>
      <c r="J356" s="140"/>
      <c r="K356" s="143"/>
      <c r="L356" s="143"/>
      <c r="M356" s="42">
        <f t="shared" si="109"/>
        <v>0</v>
      </c>
      <c r="N356" s="50">
        <f t="shared" si="108"/>
        <v>0</v>
      </c>
      <c r="O356" s="110"/>
      <c r="P356" s="110"/>
      <c r="R356" s="92"/>
    </row>
    <row r="357" spans="1:19" ht="20.100000000000001" customHeight="1" x14ac:dyDescent="0.3">
      <c r="A357" s="154"/>
      <c r="B357" s="24">
        <v>1</v>
      </c>
      <c r="C357" s="15">
        <f t="shared" si="105"/>
        <v>112</v>
      </c>
      <c r="D357" s="53"/>
      <c r="E357" s="36" t="s">
        <v>7</v>
      </c>
      <c r="F357" s="40">
        <f>TRUNC(C357*D357*0.85)</f>
        <v>0</v>
      </c>
      <c r="G357" s="96">
        <v>8157</v>
      </c>
      <c r="H357" s="53"/>
      <c r="I357" s="40">
        <f t="shared" si="111"/>
        <v>0</v>
      </c>
      <c r="J357" s="140"/>
      <c r="K357" s="143"/>
      <c r="L357" s="143"/>
      <c r="M357" s="42">
        <f t="shared" si="109"/>
        <v>0</v>
      </c>
      <c r="N357" s="50">
        <f>INT(F357+M357)</f>
        <v>0</v>
      </c>
      <c r="O357" s="110"/>
      <c r="P357" s="110"/>
      <c r="R357" s="92"/>
    </row>
    <row r="358" spans="1:19" ht="20.100000000000001" customHeight="1" x14ac:dyDescent="0.3">
      <c r="A358" s="154"/>
      <c r="B358" s="24">
        <v>2</v>
      </c>
      <c r="C358" s="15">
        <f t="shared" si="105"/>
        <v>112</v>
      </c>
      <c r="D358" s="53"/>
      <c r="E358" s="36" t="s">
        <v>7</v>
      </c>
      <c r="F358" s="40">
        <f>TRUNC(C358*D358*0.85)</f>
        <v>0</v>
      </c>
      <c r="G358" s="96">
        <v>7630</v>
      </c>
      <c r="H358" s="53"/>
      <c r="I358" s="40">
        <f t="shared" si="111"/>
        <v>0</v>
      </c>
      <c r="J358" s="140"/>
      <c r="K358" s="143"/>
      <c r="L358" s="143"/>
      <c r="M358" s="42">
        <f t="shared" si="109"/>
        <v>0</v>
      </c>
      <c r="N358" s="50">
        <f>INT(F358+M358)</f>
        <v>0</v>
      </c>
      <c r="O358" s="110"/>
      <c r="P358" s="110"/>
      <c r="R358" s="92"/>
    </row>
    <row r="359" spans="1:19" ht="20.100000000000001" customHeight="1" thickBot="1" x14ac:dyDescent="0.35">
      <c r="A359" s="155"/>
      <c r="B359" s="74">
        <v>3</v>
      </c>
      <c r="C359" s="16">
        <f t="shared" si="105"/>
        <v>112</v>
      </c>
      <c r="D359" s="76"/>
      <c r="E359" s="44" t="s">
        <v>7</v>
      </c>
      <c r="F359" s="77">
        <f>TRUNC(C359*D359*0.85)</f>
        <v>0</v>
      </c>
      <c r="G359" s="98">
        <v>7614</v>
      </c>
      <c r="H359" s="76"/>
      <c r="I359" s="77">
        <f t="shared" si="111"/>
        <v>0</v>
      </c>
      <c r="J359" s="158"/>
      <c r="K359" s="160"/>
      <c r="L359" s="160"/>
      <c r="M359" s="78">
        <f t="shared" si="109"/>
        <v>0</v>
      </c>
      <c r="N359" s="51">
        <f>INT(F359+M359)</f>
        <v>0</v>
      </c>
      <c r="O359" s="110"/>
      <c r="P359" s="110"/>
      <c r="R359" s="92"/>
    </row>
    <row r="360" spans="1:19" ht="20.100000000000001" customHeight="1" thickTop="1" x14ac:dyDescent="0.3">
      <c r="A360" s="136" t="s">
        <v>33</v>
      </c>
      <c r="B360" s="79">
        <v>4</v>
      </c>
      <c r="C360" s="123">
        <f t="shared" si="105"/>
        <v>112</v>
      </c>
      <c r="D360" s="56"/>
      <c r="E360" s="80" t="s">
        <v>7</v>
      </c>
      <c r="F360" s="81">
        <f>TRUNC(C360*D360*0.85)</f>
        <v>0</v>
      </c>
      <c r="G360" s="99">
        <v>4952</v>
      </c>
      <c r="H360" s="56"/>
      <c r="I360" s="81">
        <f t="shared" si="111"/>
        <v>0</v>
      </c>
      <c r="J360" s="139"/>
      <c r="K360" s="142"/>
      <c r="L360" s="145"/>
      <c r="M360" s="82">
        <f>I360</f>
        <v>0</v>
      </c>
      <c r="N360" s="89">
        <f>INT(F360+M360)</f>
        <v>0</v>
      </c>
      <c r="O360" s="148"/>
      <c r="P360" s="110"/>
      <c r="R360" s="92"/>
    </row>
    <row r="361" spans="1:19" ht="20.100000000000001" customHeight="1" x14ac:dyDescent="0.3">
      <c r="A361" s="137"/>
      <c r="B361" s="24">
        <v>5</v>
      </c>
      <c r="C361" s="15">
        <f t="shared" si="105"/>
        <v>112</v>
      </c>
      <c r="D361" s="53"/>
      <c r="E361" s="36" t="s">
        <v>7</v>
      </c>
      <c r="F361" s="42">
        <f t="shared" ref="F361:F362" si="112">TRUNC(C361*D361*0.85)</f>
        <v>0</v>
      </c>
      <c r="G361" s="97">
        <v>6053</v>
      </c>
      <c r="H361" s="53"/>
      <c r="I361" s="40">
        <f t="shared" si="111"/>
        <v>0</v>
      </c>
      <c r="J361" s="140"/>
      <c r="K361" s="143"/>
      <c r="L361" s="146"/>
      <c r="M361" s="42">
        <f>I361</f>
        <v>0</v>
      </c>
      <c r="N361" s="10">
        <f t="shared" ref="N361:N364" si="113">INT(F361+M361)</f>
        <v>0</v>
      </c>
      <c r="O361" s="148"/>
      <c r="P361" s="110"/>
      <c r="R361" s="92"/>
    </row>
    <row r="362" spans="1:19" ht="20.100000000000001" customHeight="1" thickBot="1" x14ac:dyDescent="0.35">
      <c r="A362" s="137"/>
      <c r="B362" s="24">
        <v>6</v>
      </c>
      <c r="C362" s="15">
        <f t="shared" si="105"/>
        <v>112</v>
      </c>
      <c r="D362" s="53"/>
      <c r="E362" s="36" t="s">
        <v>7</v>
      </c>
      <c r="F362" s="40">
        <f t="shared" si="112"/>
        <v>0</v>
      </c>
      <c r="G362" s="96">
        <v>8186</v>
      </c>
      <c r="H362" s="55"/>
      <c r="I362" s="40">
        <f t="shared" si="111"/>
        <v>0</v>
      </c>
      <c r="J362" s="141"/>
      <c r="K362" s="144"/>
      <c r="L362" s="147"/>
      <c r="M362" s="42">
        <f>I362</f>
        <v>0</v>
      </c>
      <c r="N362" s="50">
        <f t="shared" si="113"/>
        <v>0</v>
      </c>
      <c r="O362" s="148"/>
      <c r="P362" s="110"/>
      <c r="R362" s="92"/>
    </row>
    <row r="363" spans="1:19" ht="20.100000000000001" customHeight="1" x14ac:dyDescent="0.3">
      <c r="A363" s="137"/>
      <c r="B363" s="24">
        <v>7</v>
      </c>
      <c r="C363" s="15">
        <f t="shared" si="105"/>
        <v>112</v>
      </c>
      <c r="D363" s="53"/>
      <c r="E363" s="36" t="s">
        <v>7</v>
      </c>
      <c r="F363" s="40">
        <f>TRUNC(C363*D363*0.85)</f>
        <v>0</v>
      </c>
      <c r="G363" s="149"/>
      <c r="H363" s="151"/>
      <c r="I363" s="153"/>
      <c r="J363" s="106">
        <v>11313</v>
      </c>
      <c r="K363" s="57"/>
      <c r="L363" s="41">
        <f>TRUNC(J363*K363)</f>
        <v>0</v>
      </c>
      <c r="M363" s="42">
        <f>L363</f>
        <v>0</v>
      </c>
      <c r="N363" s="10">
        <f t="shared" si="113"/>
        <v>0</v>
      </c>
      <c r="O363" s="148"/>
      <c r="P363" s="110"/>
      <c r="R363" s="92"/>
    </row>
    <row r="364" spans="1:19" s="121" customFormat="1" ht="20.100000000000001" customHeight="1" thickBot="1" x14ac:dyDescent="0.35">
      <c r="A364" s="138"/>
      <c r="B364" s="74">
        <v>8</v>
      </c>
      <c r="C364" s="16">
        <f t="shared" si="105"/>
        <v>112</v>
      </c>
      <c r="D364" s="55"/>
      <c r="E364" s="44" t="s">
        <v>7</v>
      </c>
      <c r="F364" s="77">
        <f t="shared" ref="F364" si="114">TRUNC(C364*D364*0.85)</f>
        <v>0</v>
      </c>
      <c r="G364" s="150"/>
      <c r="H364" s="152"/>
      <c r="I364" s="152"/>
      <c r="J364" s="107">
        <v>6891</v>
      </c>
      <c r="K364" s="55"/>
      <c r="L364" s="90">
        <f>TRUNC(J364*K364)</f>
        <v>0</v>
      </c>
      <c r="M364" s="78">
        <f>L364</f>
        <v>0</v>
      </c>
      <c r="N364" s="120">
        <f t="shared" si="113"/>
        <v>0</v>
      </c>
      <c r="O364" s="148"/>
      <c r="P364" s="110"/>
      <c r="R364" s="122"/>
    </row>
    <row r="365" spans="1:19" ht="47.25" customHeight="1" thickTop="1" thickBot="1" x14ac:dyDescent="0.35">
      <c r="A365" s="83" t="s">
        <v>6</v>
      </c>
      <c r="B365" s="84"/>
      <c r="C365" s="117"/>
      <c r="D365" s="117"/>
      <c r="E365" s="43"/>
      <c r="F365" s="126"/>
      <c r="G365" s="101">
        <f>SUM(G341:G364)</f>
        <v>105519</v>
      </c>
      <c r="H365" s="117"/>
      <c r="I365" s="85"/>
      <c r="J365" s="101">
        <f>SUM(J341:J364)</f>
        <v>50535</v>
      </c>
      <c r="K365" s="117"/>
      <c r="L365" s="86"/>
      <c r="M365" s="87"/>
      <c r="N365" s="88">
        <f>SUM(N341:N364)</f>
        <v>0</v>
      </c>
      <c r="O365" s="19"/>
      <c r="P365" s="34"/>
      <c r="R365" s="92"/>
    </row>
    <row r="366" spans="1:19" ht="47.25" customHeight="1" thickTop="1" thickBot="1" x14ac:dyDescent="0.35">
      <c r="A366" s="31"/>
      <c r="C366" s="110"/>
      <c r="D366" s="110"/>
      <c r="E366" s="110"/>
      <c r="F366" s="127"/>
      <c r="G366" s="102"/>
      <c r="H366" s="110"/>
      <c r="I366" s="32"/>
      <c r="J366" s="102"/>
      <c r="K366" s="110"/>
      <c r="L366" s="32"/>
      <c r="M366" s="32"/>
      <c r="N366" s="52"/>
      <c r="O366" s="33"/>
      <c r="P366" s="33"/>
      <c r="Q366" s="34"/>
    </row>
    <row r="367" spans="1:19" ht="45" customHeight="1" thickBot="1" x14ac:dyDescent="0.35">
      <c r="A367" s="64" t="s">
        <v>25</v>
      </c>
      <c r="B367" s="65"/>
      <c r="C367" s="110"/>
      <c r="D367" s="110"/>
      <c r="E367" s="110"/>
      <c r="F367" s="127"/>
      <c r="G367" s="102"/>
      <c r="H367" s="110"/>
      <c r="M367" s="59" t="s">
        <v>38</v>
      </c>
      <c r="N367" s="49">
        <f>N365</f>
        <v>0</v>
      </c>
      <c r="Q367" s="34"/>
    </row>
    <row r="368" spans="1:19" ht="15.75" customHeight="1" x14ac:dyDescent="0.25">
      <c r="A368" s="64"/>
      <c r="B368" s="66" t="s">
        <v>26</v>
      </c>
      <c r="I368" s="110"/>
      <c r="J368" s="108"/>
      <c r="K368" s="45"/>
      <c r="L368" s="46"/>
      <c r="M368" s="62"/>
      <c r="Q368" s="18"/>
      <c r="S368" s="14"/>
    </row>
    <row r="369" spans="1:18" s="1" customFormat="1" ht="13.5" customHeight="1" x14ac:dyDescent="0.25">
      <c r="A369" s="64"/>
      <c r="B369" s="64" t="s">
        <v>65</v>
      </c>
      <c r="F369" s="128"/>
      <c r="G369" s="92"/>
      <c r="I369" s="47"/>
      <c r="J369" s="109"/>
      <c r="K369" s="37"/>
      <c r="L369" s="37"/>
      <c r="M369" s="63"/>
    </row>
    <row r="370" spans="1:18" s="25" customFormat="1" ht="18" customHeight="1" x14ac:dyDescent="0.25">
      <c r="A370" s="64"/>
      <c r="B370" s="64"/>
      <c r="D370" s="28"/>
      <c r="E370" s="28"/>
      <c r="F370" s="129"/>
      <c r="G370" s="103"/>
      <c r="I370" s="39"/>
      <c r="J370" s="109"/>
      <c r="K370" s="38"/>
      <c r="L370" s="38"/>
      <c r="M370" s="48"/>
      <c r="N370" s="48"/>
    </row>
    <row r="371" spans="1:18" s="25" customFormat="1" ht="18" customHeight="1" x14ac:dyDescent="0.25">
      <c r="B371" s="30"/>
      <c r="D371" s="29"/>
      <c r="E371" s="29"/>
      <c r="F371" s="130"/>
      <c r="G371" s="103"/>
      <c r="J371" s="103"/>
    </row>
    <row r="372" spans="1:18" ht="16.5" customHeight="1" x14ac:dyDescent="0.3">
      <c r="A372" s="3"/>
      <c r="B372" s="4"/>
      <c r="C372" s="4"/>
      <c r="D372" s="4"/>
      <c r="F372" s="125"/>
      <c r="H372" s="4"/>
      <c r="K372" s="4"/>
    </row>
    <row r="373" spans="1:18" ht="16.5" customHeight="1" x14ac:dyDescent="0.3">
      <c r="A373" s="3"/>
      <c r="B373" s="4"/>
      <c r="C373" s="4"/>
      <c r="D373" s="4"/>
      <c r="F373" s="125"/>
      <c r="H373" s="4"/>
      <c r="K373" s="4"/>
    </row>
    <row r="374" spans="1:18" ht="16.5" customHeight="1" x14ac:dyDescent="0.3">
      <c r="A374" s="190" t="s">
        <v>80</v>
      </c>
      <c r="B374" s="191"/>
      <c r="C374" s="191"/>
      <c r="D374" s="191"/>
      <c r="E374" s="191"/>
      <c r="F374" s="191"/>
      <c r="G374" s="191"/>
      <c r="H374" s="191"/>
      <c r="I374" s="191"/>
      <c r="J374" s="191"/>
      <c r="K374" s="191"/>
      <c r="L374" s="191"/>
      <c r="M374" s="191"/>
      <c r="N374" s="191"/>
      <c r="O374" s="58"/>
      <c r="P374" s="58"/>
      <c r="Q374" s="58"/>
    </row>
    <row r="375" spans="1:18" ht="16.5" customHeight="1" x14ac:dyDescent="0.3">
      <c r="A375" s="5"/>
      <c r="B375" s="4"/>
      <c r="C375" s="4"/>
      <c r="D375" s="4"/>
      <c r="F375" s="125"/>
      <c r="G375" s="93"/>
      <c r="H375" s="27"/>
      <c r="I375" s="27"/>
      <c r="K375" s="4"/>
      <c r="L375" s="23"/>
      <c r="M375" s="23"/>
      <c r="N375" s="23"/>
      <c r="O375" s="23"/>
      <c r="P375" s="23"/>
    </row>
    <row r="376" spans="1:18" ht="16.5" customHeight="1" x14ac:dyDescent="0.3">
      <c r="A376" s="118" t="s">
        <v>74</v>
      </c>
      <c r="B376" s="119"/>
      <c r="C376" s="116"/>
      <c r="D376" s="60"/>
      <c r="F376" s="125"/>
      <c r="H376" s="4"/>
      <c r="K376" s="4"/>
      <c r="L376" s="12"/>
      <c r="M376" s="13"/>
      <c r="N376" s="13"/>
      <c r="O376" s="12"/>
      <c r="P376" s="12"/>
    </row>
    <row r="377" spans="1:18" ht="16.5" customHeight="1" x14ac:dyDescent="0.3">
      <c r="A377" s="5"/>
      <c r="B377" s="4"/>
      <c r="C377" s="4"/>
      <c r="D377" s="4"/>
      <c r="F377" s="125"/>
      <c r="H377" s="4"/>
      <c r="K377" s="4"/>
    </row>
    <row r="378" spans="1:18" ht="27" customHeight="1" x14ac:dyDescent="0.25">
      <c r="A378" s="167" t="s">
        <v>0</v>
      </c>
      <c r="B378" s="168"/>
      <c r="C378" s="167" t="s">
        <v>1</v>
      </c>
      <c r="D378" s="170"/>
      <c r="E378" s="170"/>
      <c r="F378" s="171"/>
      <c r="G378" s="172" t="s">
        <v>2</v>
      </c>
      <c r="H378" s="173"/>
      <c r="I378" s="173"/>
      <c r="J378" s="173"/>
      <c r="K378" s="173"/>
      <c r="L378" s="173"/>
      <c r="M378" s="174"/>
      <c r="N378" s="175" t="s">
        <v>21</v>
      </c>
      <c r="O378" s="177"/>
      <c r="P378" s="114"/>
    </row>
    <row r="379" spans="1:18" ht="25.5" customHeight="1" x14ac:dyDescent="0.25">
      <c r="A379" s="169"/>
      <c r="B379" s="168"/>
      <c r="C379" s="178" t="s">
        <v>9</v>
      </c>
      <c r="D379" s="179" t="s">
        <v>35</v>
      </c>
      <c r="E379" s="178" t="s">
        <v>10</v>
      </c>
      <c r="F379" s="181" t="s">
        <v>16</v>
      </c>
      <c r="G379" s="184" t="s">
        <v>12</v>
      </c>
      <c r="H379" s="185"/>
      <c r="I379" s="186"/>
      <c r="J379" s="187" t="s">
        <v>11</v>
      </c>
      <c r="K379" s="187"/>
      <c r="L379" s="187"/>
      <c r="M379" s="188" t="s">
        <v>20</v>
      </c>
      <c r="N379" s="176"/>
      <c r="O379" s="177"/>
      <c r="P379" s="114"/>
    </row>
    <row r="380" spans="1:18" ht="45" customHeight="1" x14ac:dyDescent="0.25">
      <c r="A380" s="169"/>
      <c r="B380" s="168"/>
      <c r="C380" s="154"/>
      <c r="D380" s="180"/>
      <c r="E380" s="154"/>
      <c r="F380" s="182"/>
      <c r="G380" s="94" t="s">
        <v>8</v>
      </c>
      <c r="H380" s="9" t="s">
        <v>36</v>
      </c>
      <c r="I380" s="8" t="s">
        <v>17</v>
      </c>
      <c r="J380" s="104" t="s">
        <v>8</v>
      </c>
      <c r="K380" s="21" t="s">
        <v>37</v>
      </c>
      <c r="L380" s="8" t="s">
        <v>18</v>
      </c>
      <c r="M380" s="189"/>
      <c r="N380" s="176"/>
      <c r="O380" s="17"/>
      <c r="P380" s="17"/>
    </row>
    <row r="381" spans="1:18" ht="30" customHeight="1" thickBot="1" x14ac:dyDescent="0.3">
      <c r="A381" s="115" t="s">
        <v>3</v>
      </c>
      <c r="B381" s="6" t="s">
        <v>4</v>
      </c>
      <c r="C381" s="26" t="s">
        <v>29</v>
      </c>
      <c r="D381" s="20" t="s">
        <v>30</v>
      </c>
      <c r="E381" s="11"/>
      <c r="F381" s="183"/>
      <c r="G381" s="95" t="s">
        <v>13</v>
      </c>
      <c r="H381" s="26" t="s">
        <v>19</v>
      </c>
      <c r="I381" s="22" t="s">
        <v>14</v>
      </c>
      <c r="J381" s="105" t="s">
        <v>15</v>
      </c>
      <c r="K381" s="71" t="s">
        <v>19</v>
      </c>
      <c r="L381" s="22" t="s">
        <v>83</v>
      </c>
      <c r="M381" s="35" t="s">
        <v>5</v>
      </c>
      <c r="N381" s="7" t="s">
        <v>5</v>
      </c>
      <c r="O381" s="20"/>
      <c r="P381" s="20"/>
    </row>
    <row r="382" spans="1:18" ht="20.100000000000001" customHeight="1" thickBot="1" x14ac:dyDescent="0.35">
      <c r="A382" s="137" t="s">
        <v>31</v>
      </c>
      <c r="B382" s="24">
        <v>9</v>
      </c>
      <c r="C382" s="15">
        <f>設計総括書!D12</f>
        <v>57</v>
      </c>
      <c r="D382" s="57"/>
      <c r="E382" s="36" t="s">
        <v>7</v>
      </c>
      <c r="F382" s="40">
        <f t="shared" ref="F382:F385" si="115">TRUNC(C382*D382*0.85)</f>
        <v>0</v>
      </c>
      <c r="G382" s="111"/>
      <c r="H382" s="112"/>
      <c r="I382" s="113"/>
      <c r="J382" s="106">
        <v>9778</v>
      </c>
      <c r="K382" s="91"/>
      <c r="L382" s="41">
        <f>TRUNC(J382*K382)</f>
        <v>0</v>
      </c>
      <c r="M382" s="42">
        <f>L382</f>
        <v>0</v>
      </c>
      <c r="N382" s="50">
        <f t="shared" ref="N382:N385" si="116">INT(F382+M382)</f>
        <v>0</v>
      </c>
      <c r="O382" s="156"/>
      <c r="P382" s="110"/>
      <c r="R382" s="92"/>
    </row>
    <row r="383" spans="1:18" ht="20.100000000000001" customHeight="1" x14ac:dyDescent="0.3">
      <c r="A383" s="137"/>
      <c r="B383" s="24">
        <v>10</v>
      </c>
      <c r="C383" s="15">
        <f>C382</f>
        <v>57</v>
      </c>
      <c r="D383" s="53"/>
      <c r="E383" s="36" t="s">
        <v>7</v>
      </c>
      <c r="F383" s="40">
        <f t="shared" si="115"/>
        <v>0</v>
      </c>
      <c r="G383" s="96">
        <v>7233</v>
      </c>
      <c r="H383" s="57"/>
      <c r="I383" s="40">
        <f>TRUNC(G383*H383)</f>
        <v>0</v>
      </c>
      <c r="J383" s="157"/>
      <c r="K383" s="159"/>
      <c r="L383" s="159"/>
      <c r="M383" s="42">
        <f t="shared" ref="M383:M388" si="117">I383</f>
        <v>0</v>
      </c>
      <c r="N383" s="50">
        <f t="shared" si="116"/>
        <v>0</v>
      </c>
      <c r="O383" s="156"/>
      <c r="P383" s="110"/>
      <c r="R383" s="92"/>
    </row>
    <row r="384" spans="1:18" ht="20.100000000000001" customHeight="1" x14ac:dyDescent="0.3">
      <c r="A384" s="137"/>
      <c r="B384" s="24">
        <v>11</v>
      </c>
      <c r="C384" s="15">
        <f t="shared" ref="C384:C405" si="118">C383</f>
        <v>57</v>
      </c>
      <c r="D384" s="53"/>
      <c r="E384" s="36" t="s">
        <v>7</v>
      </c>
      <c r="F384" s="42">
        <f t="shared" si="115"/>
        <v>0</v>
      </c>
      <c r="G384" s="97">
        <v>7460</v>
      </c>
      <c r="H384" s="53"/>
      <c r="I384" s="40">
        <f>TRUNC(G384*H384)</f>
        <v>0</v>
      </c>
      <c r="J384" s="140"/>
      <c r="K384" s="143"/>
      <c r="L384" s="143"/>
      <c r="M384" s="42">
        <f t="shared" si="117"/>
        <v>0</v>
      </c>
      <c r="N384" s="50">
        <f t="shared" si="116"/>
        <v>0</v>
      </c>
      <c r="O384" s="156"/>
      <c r="P384" s="110"/>
      <c r="R384" s="92"/>
    </row>
    <row r="385" spans="1:18" ht="20.100000000000001" customHeight="1" x14ac:dyDescent="0.3">
      <c r="A385" s="137"/>
      <c r="B385" s="24">
        <v>12</v>
      </c>
      <c r="C385" s="15">
        <f t="shared" si="118"/>
        <v>57</v>
      </c>
      <c r="D385" s="53"/>
      <c r="E385" s="36" t="s">
        <v>7</v>
      </c>
      <c r="F385" s="40">
        <f t="shared" si="115"/>
        <v>0</v>
      </c>
      <c r="G385" s="96">
        <v>8855</v>
      </c>
      <c r="H385" s="53"/>
      <c r="I385" s="40">
        <f t="shared" ref="I385:I391" si="119">TRUNC(G385*H385)</f>
        <v>0</v>
      </c>
      <c r="J385" s="140"/>
      <c r="K385" s="143"/>
      <c r="L385" s="143"/>
      <c r="M385" s="42">
        <f t="shared" si="117"/>
        <v>0</v>
      </c>
      <c r="N385" s="50">
        <f t="shared" si="116"/>
        <v>0</v>
      </c>
      <c r="O385" s="110"/>
      <c r="P385" s="110"/>
      <c r="R385" s="92"/>
    </row>
    <row r="386" spans="1:18" ht="20.100000000000001" customHeight="1" x14ac:dyDescent="0.3">
      <c r="A386" s="154"/>
      <c r="B386" s="24">
        <v>1</v>
      </c>
      <c r="C386" s="15">
        <f t="shared" si="118"/>
        <v>57</v>
      </c>
      <c r="D386" s="53"/>
      <c r="E386" s="36" t="s">
        <v>7</v>
      </c>
      <c r="F386" s="40">
        <f>TRUNC(C386*D386*0.85)</f>
        <v>0</v>
      </c>
      <c r="G386" s="96">
        <v>9718</v>
      </c>
      <c r="H386" s="53"/>
      <c r="I386" s="40">
        <f t="shared" si="119"/>
        <v>0</v>
      </c>
      <c r="J386" s="140"/>
      <c r="K386" s="143"/>
      <c r="L386" s="143"/>
      <c r="M386" s="42">
        <f t="shared" si="117"/>
        <v>0</v>
      </c>
      <c r="N386" s="50">
        <f>INT(F386+M386)</f>
        <v>0</v>
      </c>
      <c r="O386" s="110"/>
      <c r="P386" s="110"/>
      <c r="R386" s="92"/>
    </row>
    <row r="387" spans="1:18" ht="20.100000000000001" customHeight="1" x14ac:dyDescent="0.3">
      <c r="A387" s="154"/>
      <c r="B387" s="24">
        <v>2</v>
      </c>
      <c r="C387" s="15">
        <f t="shared" si="118"/>
        <v>57</v>
      </c>
      <c r="D387" s="53"/>
      <c r="E387" s="36" t="s">
        <v>7</v>
      </c>
      <c r="F387" s="40">
        <f>TRUNC(C387*D387*0.85)</f>
        <v>0</v>
      </c>
      <c r="G387" s="96">
        <v>9715</v>
      </c>
      <c r="H387" s="53"/>
      <c r="I387" s="40">
        <f t="shared" si="119"/>
        <v>0</v>
      </c>
      <c r="J387" s="140"/>
      <c r="K387" s="143"/>
      <c r="L387" s="143"/>
      <c r="M387" s="42">
        <f t="shared" si="117"/>
        <v>0</v>
      </c>
      <c r="N387" s="50">
        <f>INT(F387+M387)</f>
        <v>0</v>
      </c>
      <c r="O387" s="110"/>
      <c r="P387" s="110"/>
      <c r="R387" s="92"/>
    </row>
    <row r="388" spans="1:18" ht="20.100000000000001" customHeight="1" thickBot="1" x14ac:dyDescent="0.35">
      <c r="A388" s="155"/>
      <c r="B388" s="74">
        <v>3</v>
      </c>
      <c r="C388" s="16">
        <f t="shared" si="118"/>
        <v>57</v>
      </c>
      <c r="D388" s="76"/>
      <c r="E388" s="44" t="s">
        <v>7</v>
      </c>
      <c r="F388" s="77">
        <f>TRUNC(C388*D388*0.85)</f>
        <v>0</v>
      </c>
      <c r="G388" s="98">
        <v>8664</v>
      </c>
      <c r="H388" s="76"/>
      <c r="I388" s="77">
        <f t="shared" si="119"/>
        <v>0</v>
      </c>
      <c r="J388" s="158"/>
      <c r="K388" s="160"/>
      <c r="L388" s="160"/>
      <c r="M388" s="78">
        <f t="shared" si="117"/>
        <v>0</v>
      </c>
      <c r="N388" s="51">
        <f>INT(F388+M388)</f>
        <v>0</v>
      </c>
      <c r="O388" s="110"/>
      <c r="P388" s="110"/>
      <c r="R388" s="92"/>
    </row>
    <row r="389" spans="1:18" ht="20.100000000000001" customHeight="1" thickTop="1" x14ac:dyDescent="0.3">
      <c r="A389" s="136" t="s">
        <v>32</v>
      </c>
      <c r="B389" s="79">
        <v>4</v>
      </c>
      <c r="C389" s="123">
        <f t="shared" si="118"/>
        <v>57</v>
      </c>
      <c r="D389" s="56"/>
      <c r="E389" s="80" t="s">
        <v>7</v>
      </c>
      <c r="F389" s="81">
        <f>TRUNC(C389*D389*0.85)</f>
        <v>0</v>
      </c>
      <c r="G389" s="99">
        <v>6932</v>
      </c>
      <c r="H389" s="56"/>
      <c r="I389" s="81">
        <f t="shared" si="119"/>
        <v>0</v>
      </c>
      <c r="J389" s="139"/>
      <c r="K389" s="142"/>
      <c r="L389" s="145"/>
      <c r="M389" s="82">
        <f>I389</f>
        <v>0</v>
      </c>
      <c r="N389" s="75">
        <f>INT(F389+M389)</f>
        <v>0</v>
      </c>
      <c r="O389" s="156"/>
      <c r="P389" s="110"/>
      <c r="R389" s="92"/>
    </row>
    <row r="390" spans="1:18" ht="20.100000000000001" customHeight="1" x14ac:dyDescent="0.3">
      <c r="A390" s="137"/>
      <c r="B390" s="24">
        <v>5</v>
      </c>
      <c r="C390" s="15">
        <f t="shared" si="118"/>
        <v>57</v>
      </c>
      <c r="D390" s="53"/>
      <c r="E390" s="36" t="s">
        <v>7</v>
      </c>
      <c r="F390" s="42">
        <f t="shared" ref="F390:F395" si="120">TRUNC(C390*D390*0.85)</f>
        <v>0</v>
      </c>
      <c r="G390" s="97">
        <v>6684</v>
      </c>
      <c r="H390" s="53"/>
      <c r="I390" s="40">
        <f t="shared" si="119"/>
        <v>0</v>
      </c>
      <c r="J390" s="140"/>
      <c r="K390" s="143"/>
      <c r="L390" s="146"/>
      <c r="M390" s="42">
        <f>I390</f>
        <v>0</v>
      </c>
      <c r="N390" s="10">
        <f t="shared" ref="N390:N397" si="121">INT(F390+M390)</f>
        <v>0</v>
      </c>
      <c r="O390" s="156"/>
      <c r="P390" s="110"/>
      <c r="R390" s="92"/>
    </row>
    <row r="391" spans="1:18" ht="20.100000000000001" customHeight="1" thickBot="1" x14ac:dyDescent="0.35">
      <c r="A391" s="137"/>
      <c r="B391" s="24">
        <v>6</v>
      </c>
      <c r="C391" s="15">
        <f t="shared" si="118"/>
        <v>57</v>
      </c>
      <c r="D391" s="53"/>
      <c r="E391" s="36" t="s">
        <v>7</v>
      </c>
      <c r="F391" s="40">
        <f t="shared" si="120"/>
        <v>0</v>
      </c>
      <c r="G391" s="96">
        <v>7099</v>
      </c>
      <c r="H391" s="55"/>
      <c r="I391" s="40">
        <f t="shared" si="119"/>
        <v>0</v>
      </c>
      <c r="J391" s="141"/>
      <c r="K391" s="144"/>
      <c r="L391" s="147"/>
      <c r="M391" s="42">
        <f>I391</f>
        <v>0</v>
      </c>
      <c r="N391" s="50">
        <f t="shared" si="121"/>
        <v>0</v>
      </c>
      <c r="O391" s="156"/>
      <c r="P391" s="110"/>
      <c r="R391" s="92"/>
    </row>
    <row r="392" spans="1:18" ht="20.100000000000001" customHeight="1" x14ac:dyDescent="0.3">
      <c r="A392" s="137"/>
      <c r="B392" s="24">
        <v>7</v>
      </c>
      <c r="C392" s="15">
        <f t="shared" si="118"/>
        <v>57</v>
      </c>
      <c r="D392" s="53"/>
      <c r="E392" s="36" t="s">
        <v>7</v>
      </c>
      <c r="F392" s="40">
        <f t="shared" si="120"/>
        <v>0</v>
      </c>
      <c r="G392" s="149"/>
      <c r="H392" s="151"/>
      <c r="I392" s="153"/>
      <c r="J392" s="106">
        <v>9081</v>
      </c>
      <c r="K392" s="57"/>
      <c r="L392" s="41">
        <f>TRUNC(J392*K392)</f>
        <v>0</v>
      </c>
      <c r="M392" s="42">
        <f>L392</f>
        <v>0</v>
      </c>
      <c r="N392" s="10">
        <f t="shared" si="121"/>
        <v>0</v>
      </c>
      <c r="O392" s="156"/>
      <c r="P392" s="110"/>
      <c r="R392" s="92"/>
    </row>
    <row r="393" spans="1:18" ht="20.100000000000001" customHeight="1" x14ac:dyDescent="0.3">
      <c r="A393" s="137"/>
      <c r="B393" s="24">
        <v>8</v>
      </c>
      <c r="C393" s="15">
        <f t="shared" si="118"/>
        <v>57</v>
      </c>
      <c r="D393" s="53"/>
      <c r="E393" s="36" t="s">
        <v>7</v>
      </c>
      <c r="F393" s="40">
        <f t="shared" si="120"/>
        <v>0</v>
      </c>
      <c r="G393" s="161"/>
      <c r="H393" s="163"/>
      <c r="I393" s="163"/>
      <c r="J393" s="106">
        <v>6232</v>
      </c>
      <c r="K393" s="54"/>
      <c r="L393" s="41">
        <f>TRUNC(J393*K393)</f>
        <v>0</v>
      </c>
      <c r="M393" s="42">
        <f>L393</f>
        <v>0</v>
      </c>
      <c r="N393" s="10">
        <f t="shared" si="121"/>
        <v>0</v>
      </c>
      <c r="O393" s="156"/>
      <c r="P393" s="110"/>
      <c r="R393" s="92"/>
    </row>
    <row r="394" spans="1:18" ht="20.100000000000001" customHeight="1" thickBot="1" x14ac:dyDescent="0.35">
      <c r="A394" s="137"/>
      <c r="B394" s="24">
        <v>9</v>
      </c>
      <c r="C394" s="15">
        <f t="shared" si="118"/>
        <v>57</v>
      </c>
      <c r="D394" s="53"/>
      <c r="E394" s="36" t="s">
        <v>7</v>
      </c>
      <c r="F394" s="40">
        <f t="shared" si="120"/>
        <v>0</v>
      </c>
      <c r="G394" s="162"/>
      <c r="H394" s="164"/>
      <c r="I394" s="165"/>
      <c r="J394" s="106">
        <v>9778</v>
      </c>
      <c r="K394" s="55"/>
      <c r="L394" s="41">
        <f>TRUNC(J394*K394)</f>
        <v>0</v>
      </c>
      <c r="M394" s="42">
        <f>L394</f>
        <v>0</v>
      </c>
      <c r="N394" s="50">
        <f t="shared" si="121"/>
        <v>0</v>
      </c>
      <c r="O394" s="156"/>
      <c r="P394" s="110"/>
      <c r="R394" s="92"/>
    </row>
    <row r="395" spans="1:18" ht="20.100000000000001" customHeight="1" x14ac:dyDescent="0.3">
      <c r="A395" s="137"/>
      <c r="B395" s="24">
        <v>10</v>
      </c>
      <c r="C395" s="15">
        <f t="shared" si="118"/>
        <v>57</v>
      </c>
      <c r="D395" s="53"/>
      <c r="E395" s="36" t="s">
        <v>7</v>
      </c>
      <c r="F395" s="40">
        <f t="shared" si="120"/>
        <v>0</v>
      </c>
      <c r="G395" s="96">
        <v>7233</v>
      </c>
      <c r="H395" s="57"/>
      <c r="I395" s="40">
        <f>TRUNC(G395*H395)</f>
        <v>0</v>
      </c>
      <c r="J395" s="157"/>
      <c r="K395" s="166"/>
      <c r="L395" s="159"/>
      <c r="M395" s="42">
        <f t="shared" ref="M395:M400" si="122">I395</f>
        <v>0</v>
      </c>
      <c r="N395" s="50">
        <f t="shared" si="121"/>
        <v>0</v>
      </c>
      <c r="O395" s="156"/>
      <c r="P395" s="110"/>
      <c r="R395" s="92"/>
    </row>
    <row r="396" spans="1:18" ht="20.100000000000001" customHeight="1" x14ac:dyDescent="0.3">
      <c r="A396" s="137"/>
      <c r="B396" s="24">
        <v>11</v>
      </c>
      <c r="C396" s="15">
        <f t="shared" si="118"/>
        <v>57</v>
      </c>
      <c r="D396" s="53"/>
      <c r="E396" s="36" t="s">
        <v>7</v>
      </c>
      <c r="F396" s="42">
        <f>TRUNC(C396*D396*0.85)</f>
        <v>0</v>
      </c>
      <c r="G396" s="97">
        <v>7460</v>
      </c>
      <c r="H396" s="53"/>
      <c r="I396" s="40">
        <f>TRUNC(G396*H396)</f>
        <v>0</v>
      </c>
      <c r="J396" s="140"/>
      <c r="K396" s="143"/>
      <c r="L396" s="143"/>
      <c r="M396" s="42">
        <f t="shared" si="122"/>
        <v>0</v>
      </c>
      <c r="N396" s="50">
        <f t="shared" si="121"/>
        <v>0</v>
      </c>
      <c r="O396" s="156"/>
      <c r="P396" s="110"/>
      <c r="R396" s="92"/>
    </row>
    <row r="397" spans="1:18" ht="20.100000000000001" customHeight="1" x14ac:dyDescent="0.3">
      <c r="A397" s="137"/>
      <c r="B397" s="24">
        <v>12</v>
      </c>
      <c r="C397" s="15">
        <f t="shared" si="118"/>
        <v>57</v>
      </c>
      <c r="D397" s="53"/>
      <c r="E397" s="36" t="s">
        <v>7</v>
      </c>
      <c r="F397" s="40">
        <f t="shared" ref="F397" si="123">TRUNC(C397*D397*0.85)</f>
        <v>0</v>
      </c>
      <c r="G397" s="96">
        <v>8855</v>
      </c>
      <c r="H397" s="53"/>
      <c r="I397" s="40">
        <f t="shared" ref="I397:I403" si="124">TRUNC(G397*H397)</f>
        <v>0</v>
      </c>
      <c r="J397" s="140"/>
      <c r="K397" s="143"/>
      <c r="L397" s="143"/>
      <c r="M397" s="42">
        <f t="shared" si="122"/>
        <v>0</v>
      </c>
      <c r="N397" s="50">
        <f t="shared" si="121"/>
        <v>0</v>
      </c>
      <c r="O397" s="110"/>
      <c r="P397" s="110"/>
      <c r="R397" s="92"/>
    </row>
    <row r="398" spans="1:18" ht="20.100000000000001" customHeight="1" x14ac:dyDescent="0.3">
      <c r="A398" s="154"/>
      <c r="B398" s="24">
        <v>1</v>
      </c>
      <c r="C398" s="15">
        <f t="shared" si="118"/>
        <v>57</v>
      </c>
      <c r="D398" s="53"/>
      <c r="E398" s="36" t="s">
        <v>7</v>
      </c>
      <c r="F398" s="40">
        <f>TRUNC(C398*D398*0.85)</f>
        <v>0</v>
      </c>
      <c r="G398" s="96">
        <v>9718</v>
      </c>
      <c r="H398" s="53"/>
      <c r="I398" s="40">
        <f t="shared" si="124"/>
        <v>0</v>
      </c>
      <c r="J398" s="140"/>
      <c r="K398" s="143"/>
      <c r="L398" s="143"/>
      <c r="M398" s="42">
        <f t="shared" si="122"/>
        <v>0</v>
      </c>
      <c r="N398" s="50">
        <f>INT(F398+M398)</f>
        <v>0</v>
      </c>
      <c r="O398" s="110"/>
      <c r="P398" s="110"/>
      <c r="R398" s="92"/>
    </row>
    <row r="399" spans="1:18" ht="20.100000000000001" customHeight="1" x14ac:dyDescent="0.3">
      <c r="A399" s="154"/>
      <c r="B399" s="24">
        <v>2</v>
      </c>
      <c r="C399" s="15">
        <f t="shared" si="118"/>
        <v>57</v>
      </c>
      <c r="D399" s="53"/>
      <c r="E399" s="36" t="s">
        <v>7</v>
      </c>
      <c r="F399" s="40">
        <f>TRUNC(C399*D399*0.85)</f>
        <v>0</v>
      </c>
      <c r="G399" s="96">
        <v>9715</v>
      </c>
      <c r="H399" s="53"/>
      <c r="I399" s="40">
        <f t="shared" si="124"/>
        <v>0</v>
      </c>
      <c r="J399" s="140"/>
      <c r="K399" s="143"/>
      <c r="L399" s="143"/>
      <c r="M399" s="42">
        <f t="shared" si="122"/>
        <v>0</v>
      </c>
      <c r="N399" s="50">
        <f>INT(F399+M399)</f>
        <v>0</v>
      </c>
      <c r="O399" s="110"/>
      <c r="P399" s="110"/>
      <c r="R399" s="92"/>
    </row>
    <row r="400" spans="1:18" ht="20.100000000000001" customHeight="1" thickBot="1" x14ac:dyDescent="0.35">
      <c r="A400" s="155"/>
      <c r="B400" s="74">
        <v>3</v>
      </c>
      <c r="C400" s="16">
        <f t="shared" si="118"/>
        <v>57</v>
      </c>
      <c r="D400" s="76"/>
      <c r="E400" s="44" t="s">
        <v>7</v>
      </c>
      <c r="F400" s="77">
        <f>TRUNC(C400*D400*0.85)</f>
        <v>0</v>
      </c>
      <c r="G400" s="98">
        <v>8664</v>
      </c>
      <c r="H400" s="76"/>
      <c r="I400" s="77">
        <f t="shared" si="124"/>
        <v>0</v>
      </c>
      <c r="J400" s="158"/>
      <c r="K400" s="160"/>
      <c r="L400" s="160"/>
      <c r="M400" s="78">
        <f t="shared" si="122"/>
        <v>0</v>
      </c>
      <c r="N400" s="51">
        <f>INT(F400+M400)</f>
        <v>0</v>
      </c>
      <c r="O400" s="110"/>
      <c r="P400" s="110"/>
      <c r="R400" s="92"/>
    </row>
    <row r="401" spans="1:19" ht="20.100000000000001" customHeight="1" thickTop="1" x14ac:dyDescent="0.3">
      <c r="A401" s="136" t="s">
        <v>33</v>
      </c>
      <c r="B401" s="79">
        <v>4</v>
      </c>
      <c r="C401" s="123">
        <f t="shared" si="118"/>
        <v>57</v>
      </c>
      <c r="D401" s="56"/>
      <c r="E401" s="80" t="s">
        <v>7</v>
      </c>
      <c r="F401" s="81">
        <f>TRUNC(C401*D401*0.85)</f>
        <v>0</v>
      </c>
      <c r="G401" s="99">
        <v>6932</v>
      </c>
      <c r="H401" s="56"/>
      <c r="I401" s="81">
        <f t="shared" si="124"/>
        <v>0</v>
      </c>
      <c r="J401" s="139"/>
      <c r="K401" s="142"/>
      <c r="L401" s="145"/>
      <c r="M401" s="82">
        <f>I401</f>
        <v>0</v>
      </c>
      <c r="N401" s="89">
        <f>INT(F401+M401)</f>
        <v>0</v>
      </c>
      <c r="O401" s="148"/>
      <c r="P401" s="110"/>
      <c r="R401" s="92"/>
    </row>
    <row r="402" spans="1:19" ht="20.100000000000001" customHeight="1" x14ac:dyDescent="0.3">
      <c r="A402" s="137"/>
      <c r="B402" s="24">
        <v>5</v>
      </c>
      <c r="C402" s="15">
        <f t="shared" si="118"/>
        <v>57</v>
      </c>
      <c r="D402" s="53"/>
      <c r="E402" s="36" t="s">
        <v>7</v>
      </c>
      <c r="F402" s="42">
        <f t="shared" ref="F402:F403" si="125">TRUNC(C402*D402*0.85)</f>
        <v>0</v>
      </c>
      <c r="G402" s="97">
        <v>6684</v>
      </c>
      <c r="H402" s="53"/>
      <c r="I402" s="40">
        <f t="shared" si="124"/>
        <v>0</v>
      </c>
      <c r="J402" s="140"/>
      <c r="K402" s="143"/>
      <c r="L402" s="146"/>
      <c r="M402" s="42">
        <f>I402</f>
        <v>0</v>
      </c>
      <c r="N402" s="10">
        <f t="shared" ref="N402:N405" si="126">INT(F402+M402)</f>
        <v>0</v>
      </c>
      <c r="O402" s="148"/>
      <c r="P402" s="110"/>
      <c r="R402" s="92"/>
    </row>
    <row r="403" spans="1:19" ht="20.100000000000001" customHeight="1" thickBot="1" x14ac:dyDescent="0.35">
      <c r="A403" s="137"/>
      <c r="B403" s="24">
        <v>6</v>
      </c>
      <c r="C403" s="15">
        <f t="shared" si="118"/>
        <v>57</v>
      </c>
      <c r="D403" s="53"/>
      <c r="E403" s="36" t="s">
        <v>7</v>
      </c>
      <c r="F403" s="40">
        <f t="shared" si="125"/>
        <v>0</v>
      </c>
      <c r="G403" s="96">
        <v>7099</v>
      </c>
      <c r="H403" s="55"/>
      <c r="I403" s="40">
        <f t="shared" si="124"/>
        <v>0</v>
      </c>
      <c r="J403" s="141"/>
      <c r="K403" s="144"/>
      <c r="L403" s="147"/>
      <c r="M403" s="42">
        <f>I403</f>
        <v>0</v>
      </c>
      <c r="N403" s="50">
        <f t="shared" si="126"/>
        <v>0</v>
      </c>
      <c r="O403" s="148"/>
      <c r="P403" s="110"/>
      <c r="R403" s="92"/>
    </row>
    <row r="404" spans="1:19" ht="20.100000000000001" customHeight="1" x14ac:dyDescent="0.3">
      <c r="A404" s="137"/>
      <c r="B404" s="24">
        <v>7</v>
      </c>
      <c r="C404" s="15">
        <f t="shared" si="118"/>
        <v>57</v>
      </c>
      <c r="D404" s="53"/>
      <c r="E404" s="36" t="s">
        <v>7</v>
      </c>
      <c r="F404" s="40">
        <f>TRUNC(C404*D404*0.85)</f>
        <v>0</v>
      </c>
      <c r="G404" s="149"/>
      <c r="H404" s="151"/>
      <c r="I404" s="153"/>
      <c r="J404" s="106">
        <v>9081</v>
      </c>
      <c r="K404" s="57"/>
      <c r="L404" s="41">
        <f>TRUNC(J404*K404)</f>
        <v>0</v>
      </c>
      <c r="M404" s="42">
        <f>L404</f>
        <v>0</v>
      </c>
      <c r="N404" s="10">
        <f t="shared" si="126"/>
        <v>0</v>
      </c>
      <c r="O404" s="148"/>
      <c r="P404" s="110"/>
      <c r="R404" s="92"/>
    </row>
    <row r="405" spans="1:19" s="121" customFormat="1" ht="20.100000000000001" customHeight="1" thickBot="1" x14ac:dyDescent="0.35">
      <c r="A405" s="138"/>
      <c r="B405" s="74">
        <v>8</v>
      </c>
      <c r="C405" s="16">
        <f t="shared" si="118"/>
        <v>57</v>
      </c>
      <c r="D405" s="55"/>
      <c r="E405" s="44" t="s">
        <v>7</v>
      </c>
      <c r="F405" s="77">
        <f t="shared" ref="F405" si="127">TRUNC(C405*D405*0.85)</f>
        <v>0</v>
      </c>
      <c r="G405" s="150"/>
      <c r="H405" s="152"/>
      <c r="I405" s="152"/>
      <c r="J405" s="107">
        <v>6232</v>
      </c>
      <c r="K405" s="55"/>
      <c r="L405" s="90">
        <f>TRUNC(J405*K405)</f>
        <v>0</v>
      </c>
      <c r="M405" s="78">
        <f>L405</f>
        <v>0</v>
      </c>
      <c r="N405" s="120">
        <f t="shared" si="126"/>
        <v>0</v>
      </c>
      <c r="O405" s="148"/>
      <c r="P405" s="110"/>
      <c r="R405" s="122"/>
    </row>
    <row r="406" spans="1:19" ht="47.25" customHeight="1" thickTop="1" thickBot="1" x14ac:dyDescent="0.35">
      <c r="A406" s="83" t="s">
        <v>6</v>
      </c>
      <c r="B406" s="84"/>
      <c r="C406" s="117"/>
      <c r="D406" s="117"/>
      <c r="E406" s="43"/>
      <c r="F406" s="126"/>
      <c r="G406" s="101">
        <f>SUM(G382:G405)</f>
        <v>144720</v>
      </c>
      <c r="H406" s="117"/>
      <c r="I406" s="85"/>
      <c r="J406" s="101">
        <f>SUM(J382:J405)</f>
        <v>50182</v>
      </c>
      <c r="K406" s="117"/>
      <c r="L406" s="86"/>
      <c r="M406" s="87"/>
      <c r="N406" s="88">
        <f>SUM(N382:N405)</f>
        <v>0</v>
      </c>
      <c r="O406" s="19"/>
      <c r="P406" s="34"/>
      <c r="R406" s="92"/>
    </row>
    <row r="407" spans="1:19" ht="47.25" customHeight="1" thickTop="1" thickBot="1" x14ac:dyDescent="0.35">
      <c r="A407" s="31"/>
      <c r="C407" s="110"/>
      <c r="D407" s="110"/>
      <c r="E407" s="110"/>
      <c r="F407" s="127"/>
      <c r="G407" s="102"/>
      <c r="H407" s="110"/>
      <c r="I407" s="32"/>
      <c r="J407" s="102"/>
      <c r="K407" s="110"/>
      <c r="L407" s="32"/>
      <c r="M407" s="32"/>
      <c r="N407" s="52"/>
      <c r="O407" s="33"/>
      <c r="P407" s="33"/>
      <c r="Q407" s="34"/>
    </row>
    <row r="408" spans="1:19" ht="45" customHeight="1" thickBot="1" x14ac:dyDescent="0.35">
      <c r="A408" s="64" t="s">
        <v>25</v>
      </c>
      <c r="B408" s="65"/>
      <c r="C408" s="110"/>
      <c r="D408" s="110"/>
      <c r="E408" s="110"/>
      <c r="F408" s="127"/>
      <c r="G408" s="102"/>
      <c r="H408" s="110"/>
      <c r="M408" s="59" t="s">
        <v>38</v>
      </c>
      <c r="N408" s="49">
        <f>N406</f>
        <v>0</v>
      </c>
      <c r="Q408" s="34"/>
    </row>
    <row r="409" spans="1:19" ht="15.75" customHeight="1" x14ac:dyDescent="0.25">
      <c r="A409" s="64"/>
      <c r="B409" s="66" t="s">
        <v>26</v>
      </c>
      <c r="I409" s="110"/>
      <c r="J409" s="108"/>
      <c r="K409" s="45"/>
      <c r="L409" s="46"/>
      <c r="M409" s="62"/>
      <c r="Q409" s="18"/>
      <c r="S409" s="14"/>
    </row>
    <row r="410" spans="1:19" s="1" customFormat="1" ht="13.5" customHeight="1" x14ac:dyDescent="0.25">
      <c r="A410" s="64"/>
      <c r="B410" s="64" t="s">
        <v>65</v>
      </c>
      <c r="F410" s="128"/>
      <c r="G410" s="92"/>
      <c r="I410" s="47"/>
      <c r="J410" s="109"/>
      <c r="K410" s="37"/>
      <c r="L410" s="37"/>
      <c r="M410" s="63"/>
    </row>
    <row r="411" spans="1:19" s="25" customFormat="1" ht="18" customHeight="1" x14ac:dyDescent="0.25">
      <c r="A411" s="64"/>
      <c r="B411" s="64"/>
      <c r="D411" s="28"/>
      <c r="E411" s="28"/>
      <c r="F411" s="129"/>
      <c r="G411" s="103"/>
      <c r="I411" s="39"/>
      <c r="J411" s="109"/>
      <c r="K411" s="38"/>
      <c r="L411" s="38"/>
      <c r="M411" s="48"/>
      <c r="N411" s="48"/>
    </row>
    <row r="412" spans="1:19" s="25" customFormat="1" ht="18" customHeight="1" x14ac:dyDescent="0.25">
      <c r="B412" s="30"/>
      <c r="D412" s="29"/>
      <c r="E412" s="29"/>
      <c r="F412" s="130"/>
      <c r="G412" s="103"/>
      <c r="J412" s="103"/>
    </row>
    <row r="413" spans="1:19" ht="16.5" customHeight="1" x14ac:dyDescent="0.3">
      <c r="A413" s="3"/>
      <c r="B413" s="4"/>
      <c r="C413" s="4"/>
      <c r="D413" s="4"/>
      <c r="F413" s="125"/>
      <c r="H413" s="4"/>
      <c r="K413" s="4"/>
    </row>
    <row r="414" spans="1:19" ht="16.5" customHeight="1" x14ac:dyDescent="0.3">
      <c r="A414" s="3"/>
      <c r="B414" s="4"/>
      <c r="C414" s="4"/>
      <c r="D414" s="4"/>
      <c r="F414" s="125"/>
      <c r="H414" s="4"/>
      <c r="K414" s="4"/>
    </row>
    <row r="415" spans="1:19" ht="16.5" customHeight="1" x14ac:dyDescent="0.3">
      <c r="A415" s="190" t="s">
        <v>80</v>
      </c>
      <c r="B415" s="191"/>
      <c r="C415" s="191"/>
      <c r="D415" s="191"/>
      <c r="E415" s="191"/>
      <c r="F415" s="191"/>
      <c r="G415" s="191"/>
      <c r="H415" s="191"/>
      <c r="I415" s="191"/>
      <c r="J415" s="191"/>
      <c r="K415" s="191"/>
      <c r="L415" s="191"/>
      <c r="M415" s="191"/>
      <c r="N415" s="191"/>
      <c r="O415" s="58"/>
      <c r="P415" s="58"/>
      <c r="Q415" s="58"/>
    </row>
    <row r="416" spans="1:19" ht="16.5" customHeight="1" x14ac:dyDescent="0.3">
      <c r="A416" s="5"/>
      <c r="B416" s="4"/>
      <c r="C416" s="4"/>
      <c r="D416" s="4"/>
      <c r="F416" s="125"/>
      <c r="G416" s="93"/>
      <c r="H416" s="27"/>
      <c r="I416" s="27"/>
      <c r="K416" s="4"/>
      <c r="L416" s="23"/>
      <c r="M416" s="23"/>
      <c r="N416" s="23"/>
      <c r="O416" s="23"/>
      <c r="P416" s="23"/>
    </row>
    <row r="417" spans="1:18" ht="16.5" customHeight="1" x14ac:dyDescent="0.3">
      <c r="A417" s="118" t="s">
        <v>75</v>
      </c>
      <c r="B417" s="119"/>
      <c r="C417" s="116"/>
      <c r="D417" s="60"/>
      <c r="F417" s="125"/>
      <c r="H417" s="4"/>
      <c r="K417" s="4"/>
      <c r="L417" s="12"/>
      <c r="M417" s="13"/>
      <c r="N417" s="13"/>
      <c r="O417" s="12"/>
      <c r="P417" s="12"/>
    </row>
    <row r="418" spans="1:18" ht="16.5" customHeight="1" x14ac:dyDescent="0.3">
      <c r="A418" s="5"/>
      <c r="B418" s="4"/>
      <c r="C418" s="4"/>
      <c r="D418" s="4"/>
      <c r="F418" s="125"/>
      <c r="H418" s="4"/>
      <c r="K418" s="4"/>
    </row>
    <row r="419" spans="1:18" ht="27" customHeight="1" x14ac:dyDescent="0.25">
      <c r="A419" s="167" t="s">
        <v>0</v>
      </c>
      <c r="B419" s="168"/>
      <c r="C419" s="167" t="s">
        <v>1</v>
      </c>
      <c r="D419" s="170"/>
      <c r="E419" s="170"/>
      <c r="F419" s="171"/>
      <c r="G419" s="172" t="s">
        <v>2</v>
      </c>
      <c r="H419" s="173"/>
      <c r="I419" s="173"/>
      <c r="J419" s="173"/>
      <c r="K419" s="173"/>
      <c r="L419" s="173"/>
      <c r="M419" s="174"/>
      <c r="N419" s="175" t="s">
        <v>21</v>
      </c>
      <c r="O419" s="177"/>
      <c r="P419" s="114"/>
    </row>
    <row r="420" spans="1:18" ht="25.5" customHeight="1" x14ac:dyDescent="0.25">
      <c r="A420" s="169"/>
      <c r="B420" s="168"/>
      <c r="C420" s="178" t="s">
        <v>9</v>
      </c>
      <c r="D420" s="179" t="s">
        <v>35</v>
      </c>
      <c r="E420" s="178" t="s">
        <v>10</v>
      </c>
      <c r="F420" s="181" t="s">
        <v>16</v>
      </c>
      <c r="G420" s="184" t="s">
        <v>12</v>
      </c>
      <c r="H420" s="185"/>
      <c r="I420" s="186"/>
      <c r="J420" s="187" t="s">
        <v>11</v>
      </c>
      <c r="K420" s="187"/>
      <c r="L420" s="187"/>
      <c r="M420" s="188" t="s">
        <v>20</v>
      </c>
      <c r="N420" s="176"/>
      <c r="O420" s="177"/>
      <c r="P420" s="114"/>
    </row>
    <row r="421" spans="1:18" ht="45" customHeight="1" x14ac:dyDescent="0.25">
      <c r="A421" s="169"/>
      <c r="B421" s="168"/>
      <c r="C421" s="154"/>
      <c r="D421" s="180"/>
      <c r="E421" s="154"/>
      <c r="F421" s="182"/>
      <c r="G421" s="94" t="s">
        <v>8</v>
      </c>
      <c r="H421" s="9" t="s">
        <v>36</v>
      </c>
      <c r="I421" s="8" t="s">
        <v>17</v>
      </c>
      <c r="J421" s="104" t="s">
        <v>8</v>
      </c>
      <c r="K421" s="21" t="s">
        <v>37</v>
      </c>
      <c r="L421" s="8" t="s">
        <v>18</v>
      </c>
      <c r="M421" s="189"/>
      <c r="N421" s="176"/>
      <c r="O421" s="17"/>
      <c r="P421" s="17"/>
    </row>
    <row r="422" spans="1:18" ht="30" customHeight="1" thickBot="1" x14ac:dyDescent="0.3">
      <c r="A422" s="115" t="s">
        <v>3</v>
      </c>
      <c r="B422" s="6" t="s">
        <v>4</v>
      </c>
      <c r="C422" s="26" t="s">
        <v>29</v>
      </c>
      <c r="D422" s="20" t="s">
        <v>30</v>
      </c>
      <c r="E422" s="11"/>
      <c r="F422" s="183"/>
      <c r="G422" s="95" t="s">
        <v>13</v>
      </c>
      <c r="H422" s="26" t="s">
        <v>19</v>
      </c>
      <c r="I422" s="22" t="s">
        <v>14</v>
      </c>
      <c r="J422" s="105" t="s">
        <v>15</v>
      </c>
      <c r="K422" s="71" t="s">
        <v>19</v>
      </c>
      <c r="L422" s="22" t="s">
        <v>83</v>
      </c>
      <c r="M422" s="35" t="s">
        <v>5</v>
      </c>
      <c r="N422" s="7" t="s">
        <v>5</v>
      </c>
      <c r="O422" s="20"/>
      <c r="P422" s="20"/>
    </row>
    <row r="423" spans="1:18" ht="20.100000000000001" customHeight="1" thickBot="1" x14ac:dyDescent="0.35">
      <c r="A423" s="137" t="s">
        <v>31</v>
      </c>
      <c r="B423" s="24">
        <v>9</v>
      </c>
      <c r="C423" s="15">
        <f>設計総括書!D13</f>
        <v>64</v>
      </c>
      <c r="D423" s="57"/>
      <c r="E423" s="36" t="s">
        <v>7</v>
      </c>
      <c r="F423" s="40">
        <f t="shared" ref="F423:F426" si="128">TRUNC(C423*D423*0.85)</f>
        <v>0</v>
      </c>
      <c r="G423" s="111"/>
      <c r="H423" s="112"/>
      <c r="I423" s="113"/>
      <c r="J423" s="106">
        <v>10401</v>
      </c>
      <c r="K423" s="91"/>
      <c r="L423" s="41">
        <f>TRUNC(J423*K423)</f>
        <v>0</v>
      </c>
      <c r="M423" s="42">
        <f>L423</f>
        <v>0</v>
      </c>
      <c r="N423" s="50">
        <f t="shared" ref="N423:N426" si="129">INT(F423+M423)</f>
        <v>0</v>
      </c>
      <c r="O423" s="156"/>
      <c r="P423" s="110"/>
      <c r="R423" s="92"/>
    </row>
    <row r="424" spans="1:18" ht="20.100000000000001" customHeight="1" x14ac:dyDescent="0.3">
      <c r="A424" s="137"/>
      <c r="B424" s="24">
        <v>10</v>
      </c>
      <c r="C424" s="15">
        <f>C423</f>
        <v>64</v>
      </c>
      <c r="D424" s="53"/>
      <c r="E424" s="36" t="s">
        <v>7</v>
      </c>
      <c r="F424" s="40">
        <f t="shared" si="128"/>
        <v>0</v>
      </c>
      <c r="G424" s="96">
        <v>9469</v>
      </c>
      <c r="H424" s="57"/>
      <c r="I424" s="40">
        <f>TRUNC(G424*H424)</f>
        <v>0</v>
      </c>
      <c r="J424" s="157"/>
      <c r="K424" s="159"/>
      <c r="L424" s="159"/>
      <c r="M424" s="42">
        <f t="shared" ref="M424:M429" si="130">I424</f>
        <v>0</v>
      </c>
      <c r="N424" s="50">
        <f t="shared" si="129"/>
        <v>0</v>
      </c>
      <c r="O424" s="156"/>
      <c r="P424" s="110"/>
      <c r="R424" s="92"/>
    </row>
    <row r="425" spans="1:18" ht="20.100000000000001" customHeight="1" x14ac:dyDescent="0.3">
      <c r="A425" s="137"/>
      <c r="B425" s="24">
        <v>11</v>
      </c>
      <c r="C425" s="15">
        <f t="shared" ref="C425:C446" si="131">C424</f>
        <v>64</v>
      </c>
      <c r="D425" s="53"/>
      <c r="E425" s="36" t="s">
        <v>7</v>
      </c>
      <c r="F425" s="42">
        <f t="shared" si="128"/>
        <v>0</v>
      </c>
      <c r="G425" s="97">
        <v>8209</v>
      </c>
      <c r="H425" s="53"/>
      <c r="I425" s="40">
        <f>TRUNC(G425*H425)</f>
        <v>0</v>
      </c>
      <c r="J425" s="140"/>
      <c r="K425" s="143"/>
      <c r="L425" s="143"/>
      <c r="M425" s="42">
        <f t="shared" si="130"/>
        <v>0</v>
      </c>
      <c r="N425" s="50">
        <f t="shared" si="129"/>
        <v>0</v>
      </c>
      <c r="O425" s="156"/>
      <c r="P425" s="110"/>
      <c r="R425" s="92"/>
    </row>
    <row r="426" spans="1:18" ht="20.100000000000001" customHeight="1" x14ac:dyDescent="0.3">
      <c r="A426" s="137"/>
      <c r="B426" s="24">
        <v>12</v>
      </c>
      <c r="C426" s="15">
        <f t="shared" si="131"/>
        <v>64</v>
      </c>
      <c r="D426" s="53"/>
      <c r="E426" s="36" t="s">
        <v>7</v>
      </c>
      <c r="F426" s="40">
        <f t="shared" si="128"/>
        <v>0</v>
      </c>
      <c r="G426" s="96">
        <v>8166</v>
      </c>
      <c r="H426" s="53"/>
      <c r="I426" s="40">
        <f t="shared" ref="I426:I432" si="132">TRUNC(G426*H426)</f>
        <v>0</v>
      </c>
      <c r="J426" s="140"/>
      <c r="K426" s="143"/>
      <c r="L426" s="143"/>
      <c r="M426" s="42">
        <f t="shared" si="130"/>
        <v>0</v>
      </c>
      <c r="N426" s="50">
        <f t="shared" si="129"/>
        <v>0</v>
      </c>
      <c r="O426" s="110"/>
      <c r="P426" s="110"/>
      <c r="R426" s="92"/>
    </row>
    <row r="427" spans="1:18" ht="20.100000000000001" customHeight="1" x14ac:dyDescent="0.3">
      <c r="A427" s="154"/>
      <c r="B427" s="24">
        <v>1</v>
      </c>
      <c r="C427" s="15">
        <f t="shared" si="131"/>
        <v>64</v>
      </c>
      <c r="D427" s="53"/>
      <c r="E427" s="36" t="s">
        <v>7</v>
      </c>
      <c r="F427" s="40">
        <f>TRUNC(C427*D427*0.85)</f>
        <v>0</v>
      </c>
      <c r="G427" s="96">
        <v>8124</v>
      </c>
      <c r="H427" s="53"/>
      <c r="I427" s="40">
        <f t="shared" si="132"/>
        <v>0</v>
      </c>
      <c r="J427" s="140"/>
      <c r="K427" s="143"/>
      <c r="L427" s="143"/>
      <c r="M427" s="42">
        <f t="shared" si="130"/>
        <v>0</v>
      </c>
      <c r="N427" s="50">
        <f>INT(F427+M427)</f>
        <v>0</v>
      </c>
      <c r="O427" s="110"/>
      <c r="P427" s="110"/>
      <c r="R427" s="92"/>
    </row>
    <row r="428" spans="1:18" ht="20.100000000000001" customHeight="1" x14ac:dyDescent="0.3">
      <c r="A428" s="154"/>
      <c r="B428" s="24">
        <v>2</v>
      </c>
      <c r="C428" s="15">
        <f t="shared" si="131"/>
        <v>64</v>
      </c>
      <c r="D428" s="53"/>
      <c r="E428" s="36" t="s">
        <v>7</v>
      </c>
      <c r="F428" s="40">
        <f>TRUNC(C428*D428*0.85)</f>
        <v>0</v>
      </c>
      <c r="G428" s="96">
        <v>7758</v>
      </c>
      <c r="H428" s="53"/>
      <c r="I428" s="40">
        <f t="shared" si="132"/>
        <v>0</v>
      </c>
      <c r="J428" s="140"/>
      <c r="K428" s="143"/>
      <c r="L428" s="143"/>
      <c r="M428" s="42">
        <f t="shared" si="130"/>
        <v>0</v>
      </c>
      <c r="N428" s="50">
        <f>INT(F428+M428)</f>
        <v>0</v>
      </c>
      <c r="O428" s="110"/>
      <c r="P428" s="110"/>
      <c r="R428" s="92"/>
    </row>
    <row r="429" spans="1:18" ht="20.100000000000001" customHeight="1" thickBot="1" x14ac:dyDescent="0.35">
      <c r="A429" s="155"/>
      <c r="B429" s="74">
        <v>3</v>
      </c>
      <c r="C429" s="16">
        <f t="shared" si="131"/>
        <v>64</v>
      </c>
      <c r="D429" s="76"/>
      <c r="E429" s="44" t="s">
        <v>7</v>
      </c>
      <c r="F429" s="77">
        <f>TRUNC(C429*D429*0.85)</f>
        <v>0</v>
      </c>
      <c r="G429" s="98">
        <v>7198</v>
      </c>
      <c r="H429" s="76"/>
      <c r="I429" s="77">
        <f t="shared" si="132"/>
        <v>0</v>
      </c>
      <c r="J429" s="158"/>
      <c r="K429" s="160"/>
      <c r="L429" s="160"/>
      <c r="M429" s="78">
        <f t="shared" si="130"/>
        <v>0</v>
      </c>
      <c r="N429" s="51">
        <f>INT(F429+M429)</f>
        <v>0</v>
      </c>
      <c r="O429" s="110"/>
      <c r="P429" s="110"/>
      <c r="R429" s="92"/>
    </row>
    <row r="430" spans="1:18" ht="20.100000000000001" customHeight="1" thickTop="1" x14ac:dyDescent="0.3">
      <c r="A430" s="136" t="s">
        <v>32</v>
      </c>
      <c r="B430" s="79">
        <v>4</v>
      </c>
      <c r="C430" s="123">
        <f t="shared" si="131"/>
        <v>64</v>
      </c>
      <c r="D430" s="56"/>
      <c r="E430" s="80" t="s">
        <v>7</v>
      </c>
      <c r="F430" s="81">
        <f>TRUNC(C430*D430*0.85)</f>
        <v>0</v>
      </c>
      <c r="G430" s="99">
        <v>7699</v>
      </c>
      <c r="H430" s="56"/>
      <c r="I430" s="81">
        <f t="shared" si="132"/>
        <v>0</v>
      </c>
      <c r="J430" s="139"/>
      <c r="K430" s="142"/>
      <c r="L430" s="145"/>
      <c r="M430" s="82">
        <f>I430</f>
        <v>0</v>
      </c>
      <c r="N430" s="75">
        <f>INT(F430+M430)</f>
        <v>0</v>
      </c>
      <c r="O430" s="156"/>
      <c r="P430" s="110"/>
      <c r="R430" s="92"/>
    </row>
    <row r="431" spans="1:18" ht="20.100000000000001" customHeight="1" x14ac:dyDescent="0.3">
      <c r="A431" s="137"/>
      <c r="B431" s="24">
        <v>5</v>
      </c>
      <c r="C431" s="15">
        <f t="shared" si="131"/>
        <v>64</v>
      </c>
      <c r="D431" s="53"/>
      <c r="E431" s="36" t="s">
        <v>7</v>
      </c>
      <c r="F431" s="42">
        <f t="shared" ref="F431:F436" si="133">TRUNC(C431*D431*0.85)</f>
        <v>0</v>
      </c>
      <c r="G431" s="97">
        <v>8952</v>
      </c>
      <c r="H431" s="53"/>
      <c r="I431" s="40">
        <f t="shared" si="132"/>
        <v>0</v>
      </c>
      <c r="J431" s="140"/>
      <c r="K431" s="143"/>
      <c r="L431" s="146"/>
      <c r="M431" s="42">
        <f>I431</f>
        <v>0</v>
      </c>
      <c r="N431" s="10">
        <f t="shared" ref="N431:N438" si="134">INT(F431+M431)</f>
        <v>0</v>
      </c>
      <c r="O431" s="156"/>
      <c r="P431" s="110"/>
      <c r="R431" s="92"/>
    </row>
    <row r="432" spans="1:18" ht="20.100000000000001" customHeight="1" thickBot="1" x14ac:dyDescent="0.35">
      <c r="A432" s="137"/>
      <c r="B432" s="24">
        <v>6</v>
      </c>
      <c r="C432" s="15">
        <f t="shared" si="131"/>
        <v>64</v>
      </c>
      <c r="D432" s="53"/>
      <c r="E432" s="36" t="s">
        <v>7</v>
      </c>
      <c r="F432" s="40">
        <f t="shared" si="133"/>
        <v>0</v>
      </c>
      <c r="G432" s="96">
        <v>9170</v>
      </c>
      <c r="H432" s="55"/>
      <c r="I432" s="40">
        <f t="shared" si="132"/>
        <v>0</v>
      </c>
      <c r="J432" s="141"/>
      <c r="K432" s="144"/>
      <c r="L432" s="147"/>
      <c r="M432" s="42">
        <f>I432</f>
        <v>0</v>
      </c>
      <c r="N432" s="50">
        <f t="shared" si="134"/>
        <v>0</v>
      </c>
      <c r="O432" s="156"/>
      <c r="P432" s="110"/>
      <c r="R432" s="92"/>
    </row>
    <row r="433" spans="1:18" ht="20.100000000000001" customHeight="1" x14ac:dyDescent="0.3">
      <c r="A433" s="137"/>
      <c r="B433" s="24">
        <v>7</v>
      </c>
      <c r="C433" s="15">
        <f t="shared" si="131"/>
        <v>64</v>
      </c>
      <c r="D433" s="53"/>
      <c r="E433" s="36" t="s">
        <v>7</v>
      </c>
      <c r="F433" s="40">
        <f t="shared" si="133"/>
        <v>0</v>
      </c>
      <c r="G433" s="149"/>
      <c r="H433" s="151"/>
      <c r="I433" s="153"/>
      <c r="J433" s="106">
        <v>10049</v>
      </c>
      <c r="K433" s="57"/>
      <c r="L433" s="41">
        <f>TRUNC(J433*K433)</f>
        <v>0</v>
      </c>
      <c r="M433" s="42">
        <f>L433</f>
        <v>0</v>
      </c>
      <c r="N433" s="10">
        <f t="shared" si="134"/>
        <v>0</v>
      </c>
      <c r="O433" s="156"/>
      <c r="P433" s="110"/>
      <c r="R433" s="92"/>
    </row>
    <row r="434" spans="1:18" ht="20.100000000000001" customHeight="1" x14ac:dyDescent="0.3">
      <c r="A434" s="137"/>
      <c r="B434" s="24">
        <v>8</v>
      </c>
      <c r="C434" s="15">
        <f t="shared" si="131"/>
        <v>64</v>
      </c>
      <c r="D434" s="53"/>
      <c r="E434" s="36" t="s">
        <v>7</v>
      </c>
      <c r="F434" s="40">
        <f t="shared" si="133"/>
        <v>0</v>
      </c>
      <c r="G434" s="161"/>
      <c r="H434" s="163"/>
      <c r="I434" s="163"/>
      <c r="J434" s="106">
        <v>8669</v>
      </c>
      <c r="K434" s="54"/>
      <c r="L434" s="41">
        <f>TRUNC(J434*K434)</f>
        <v>0</v>
      </c>
      <c r="M434" s="42">
        <f>L434</f>
        <v>0</v>
      </c>
      <c r="N434" s="10">
        <f t="shared" si="134"/>
        <v>0</v>
      </c>
      <c r="O434" s="156"/>
      <c r="P434" s="110"/>
      <c r="R434" s="92"/>
    </row>
    <row r="435" spans="1:18" ht="20.100000000000001" customHeight="1" thickBot="1" x14ac:dyDescent="0.35">
      <c r="A435" s="137"/>
      <c r="B435" s="24">
        <v>9</v>
      </c>
      <c r="C435" s="15">
        <f t="shared" si="131"/>
        <v>64</v>
      </c>
      <c r="D435" s="53"/>
      <c r="E435" s="36" t="s">
        <v>7</v>
      </c>
      <c r="F435" s="40">
        <f t="shared" si="133"/>
        <v>0</v>
      </c>
      <c r="G435" s="162"/>
      <c r="H435" s="164"/>
      <c r="I435" s="165"/>
      <c r="J435" s="106">
        <v>10401</v>
      </c>
      <c r="K435" s="55"/>
      <c r="L435" s="41">
        <f>TRUNC(J435*K435)</f>
        <v>0</v>
      </c>
      <c r="M435" s="42">
        <f>L435</f>
        <v>0</v>
      </c>
      <c r="N435" s="50">
        <f t="shared" si="134"/>
        <v>0</v>
      </c>
      <c r="O435" s="156"/>
      <c r="P435" s="110"/>
      <c r="R435" s="92"/>
    </row>
    <row r="436" spans="1:18" ht="20.100000000000001" customHeight="1" x14ac:dyDescent="0.3">
      <c r="A436" s="137"/>
      <c r="B436" s="24">
        <v>10</v>
      </c>
      <c r="C436" s="15">
        <f t="shared" si="131"/>
        <v>64</v>
      </c>
      <c r="D436" s="53"/>
      <c r="E436" s="36" t="s">
        <v>7</v>
      </c>
      <c r="F436" s="40">
        <f t="shared" si="133"/>
        <v>0</v>
      </c>
      <c r="G436" s="96">
        <v>9469</v>
      </c>
      <c r="H436" s="57"/>
      <c r="I436" s="40">
        <f>TRUNC(G436*H436)</f>
        <v>0</v>
      </c>
      <c r="J436" s="157"/>
      <c r="K436" s="166"/>
      <c r="L436" s="159"/>
      <c r="M436" s="42">
        <f t="shared" ref="M436:M441" si="135">I436</f>
        <v>0</v>
      </c>
      <c r="N436" s="50">
        <f t="shared" si="134"/>
        <v>0</v>
      </c>
      <c r="O436" s="156"/>
      <c r="P436" s="110"/>
      <c r="R436" s="92"/>
    </row>
    <row r="437" spans="1:18" ht="20.100000000000001" customHeight="1" x14ac:dyDescent="0.3">
      <c r="A437" s="137"/>
      <c r="B437" s="24">
        <v>11</v>
      </c>
      <c r="C437" s="15">
        <f t="shared" si="131"/>
        <v>64</v>
      </c>
      <c r="D437" s="53"/>
      <c r="E437" s="36" t="s">
        <v>7</v>
      </c>
      <c r="F437" s="42">
        <f>TRUNC(C437*D437*0.85)</f>
        <v>0</v>
      </c>
      <c r="G437" s="97">
        <v>8209</v>
      </c>
      <c r="H437" s="53"/>
      <c r="I437" s="40">
        <f>TRUNC(G437*H437)</f>
        <v>0</v>
      </c>
      <c r="J437" s="140"/>
      <c r="K437" s="143"/>
      <c r="L437" s="143"/>
      <c r="M437" s="42">
        <f t="shared" si="135"/>
        <v>0</v>
      </c>
      <c r="N437" s="50">
        <f t="shared" si="134"/>
        <v>0</v>
      </c>
      <c r="O437" s="156"/>
      <c r="P437" s="110"/>
      <c r="R437" s="92"/>
    </row>
    <row r="438" spans="1:18" ht="20.100000000000001" customHeight="1" x14ac:dyDescent="0.3">
      <c r="A438" s="137"/>
      <c r="B438" s="24">
        <v>12</v>
      </c>
      <c r="C438" s="15">
        <f t="shared" si="131"/>
        <v>64</v>
      </c>
      <c r="D438" s="53"/>
      <c r="E438" s="36" t="s">
        <v>7</v>
      </c>
      <c r="F438" s="40">
        <f t="shared" ref="F438" si="136">TRUNC(C438*D438*0.85)</f>
        <v>0</v>
      </c>
      <c r="G438" s="96">
        <v>8166</v>
      </c>
      <c r="H438" s="53"/>
      <c r="I438" s="40">
        <f t="shared" ref="I438:I444" si="137">TRUNC(G438*H438)</f>
        <v>0</v>
      </c>
      <c r="J438" s="140"/>
      <c r="K438" s="143"/>
      <c r="L438" s="143"/>
      <c r="M438" s="42">
        <f t="shared" si="135"/>
        <v>0</v>
      </c>
      <c r="N438" s="50">
        <f t="shared" si="134"/>
        <v>0</v>
      </c>
      <c r="O438" s="110"/>
      <c r="P438" s="110"/>
      <c r="R438" s="92"/>
    </row>
    <row r="439" spans="1:18" ht="20.100000000000001" customHeight="1" x14ac:dyDescent="0.3">
      <c r="A439" s="154"/>
      <c r="B439" s="24">
        <v>1</v>
      </c>
      <c r="C439" s="15">
        <f t="shared" si="131"/>
        <v>64</v>
      </c>
      <c r="D439" s="53"/>
      <c r="E439" s="36" t="s">
        <v>7</v>
      </c>
      <c r="F439" s="40">
        <f>TRUNC(C439*D439*0.85)</f>
        <v>0</v>
      </c>
      <c r="G439" s="96">
        <v>8124</v>
      </c>
      <c r="H439" s="53"/>
      <c r="I439" s="40">
        <f t="shared" si="137"/>
        <v>0</v>
      </c>
      <c r="J439" s="140"/>
      <c r="K439" s="143"/>
      <c r="L439" s="143"/>
      <c r="M439" s="42">
        <f t="shared" si="135"/>
        <v>0</v>
      </c>
      <c r="N439" s="50">
        <f>INT(F439+M439)</f>
        <v>0</v>
      </c>
      <c r="O439" s="110"/>
      <c r="P439" s="110"/>
      <c r="R439" s="92"/>
    </row>
    <row r="440" spans="1:18" ht="20.100000000000001" customHeight="1" x14ac:dyDescent="0.3">
      <c r="A440" s="154"/>
      <c r="B440" s="24">
        <v>2</v>
      </c>
      <c r="C440" s="15">
        <f t="shared" si="131"/>
        <v>64</v>
      </c>
      <c r="D440" s="53"/>
      <c r="E440" s="36" t="s">
        <v>7</v>
      </c>
      <c r="F440" s="40">
        <f>TRUNC(C440*D440*0.85)</f>
        <v>0</v>
      </c>
      <c r="G440" s="96">
        <v>7758</v>
      </c>
      <c r="H440" s="53"/>
      <c r="I440" s="40">
        <f t="shared" si="137"/>
        <v>0</v>
      </c>
      <c r="J440" s="140"/>
      <c r="K440" s="143"/>
      <c r="L440" s="143"/>
      <c r="M440" s="42">
        <f t="shared" si="135"/>
        <v>0</v>
      </c>
      <c r="N440" s="50">
        <f>INT(F440+M440)</f>
        <v>0</v>
      </c>
      <c r="O440" s="110"/>
      <c r="P440" s="110"/>
      <c r="R440" s="92"/>
    </row>
    <row r="441" spans="1:18" ht="20.100000000000001" customHeight="1" thickBot="1" x14ac:dyDescent="0.35">
      <c r="A441" s="155"/>
      <c r="B441" s="74">
        <v>3</v>
      </c>
      <c r="C441" s="16">
        <f t="shared" si="131"/>
        <v>64</v>
      </c>
      <c r="D441" s="76"/>
      <c r="E441" s="44" t="s">
        <v>7</v>
      </c>
      <c r="F441" s="77">
        <f>TRUNC(C441*D441*0.85)</f>
        <v>0</v>
      </c>
      <c r="G441" s="98">
        <v>7198</v>
      </c>
      <c r="H441" s="76"/>
      <c r="I441" s="77">
        <f t="shared" si="137"/>
        <v>0</v>
      </c>
      <c r="J441" s="158"/>
      <c r="K441" s="160"/>
      <c r="L441" s="160"/>
      <c r="M441" s="78">
        <f t="shared" si="135"/>
        <v>0</v>
      </c>
      <c r="N441" s="51">
        <f>INT(F441+M441)</f>
        <v>0</v>
      </c>
      <c r="O441" s="110"/>
      <c r="P441" s="110"/>
      <c r="R441" s="92"/>
    </row>
    <row r="442" spans="1:18" ht="20.100000000000001" customHeight="1" thickTop="1" x14ac:dyDescent="0.3">
      <c r="A442" s="136" t="s">
        <v>33</v>
      </c>
      <c r="B442" s="79">
        <v>4</v>
      </c>
      <c r="C442" s="123">
        <f t="shared" si="131"/>
        <v>64</v>
      </c>
      <c r="D442" s="56"/>
      <c r="E442" s="80" t="s">
        <v>7</v>
      </c>
      <c r="F442" s="81">
        <f>TRUNC(C442*D442*0.85)</f>
        <v>0</v>
      </c>
      <c r="G442" s="99">
        <v>7699</v>
      </c>
      <c r="H442" s="56"/>
      <c r="I442" s="81">
        <f t="shared" si="137"/>
        <v>0</v>
      </c>
      <c r="J442" s="139"/>
      <c r="K442" s="142"/>
      <c r="L442" s="145"/>
      <c r="M442" s="82">
        <f>I442</f>
        <v>0</v>
      </c>
      <c r="N442" s="89">
        <f>INT(F442+M442)</f>
        <v>0</v>
      </c>
      <c r="O442" s="148"/>
      <c r="P442" s="110"/>
      <c r="R442" s="92"/>
    </row>
    <row r="443" spans="1:18" ht="20.100000000000001" customHeight="1" x14ac:dyDescent="0.3">
      <c r="A443" s="137"/>
      <c r="B443" s="24">
        <v>5</v>
      </c>
      <c r="C443" s="15">
        <f t="shared" si="131"/>
        <v>64</v>
      </c>
      <c r="D443" s="53"/>
      <c r="E443" s="36" t="s">
        <v>7</v>
      </c>
      <c r="F443" s="42">
        <f t="shared" ref="F443:F444" si="138">TRUNC(C443*D443*0.85)</f>
        <v>0</v>
      </c>
      <c r="G443" s="97">
        <v>8952</v>
      </c>
      <c r="H443" s="53"/>
      <c r="I443" s="40">
        <f t="shared" si="137"/>
        <v>0</v>
      </c>
      <c r="J443" s="140"/>
      <c r="K443" s="143"/>
      <c r="L443" s="146"/>
      <c r="M443" s="42">
        <f>I443</f>
        <v>0</v>
      </c>
      <c r="N443" s="10">
        <f t="shared" ref="N443:N446" si="139">INT(F443+M443)</f>
        <v>0</v>
      </c>
      <c r="O443" s="148"/>
      <c r="P443" s="110"/>
      <c r="R443" s="92"/>
    </row>
    <row r="444" spans="1:18" ht="20.100000000000001" customHeight="1" thickBot="1" x14ac:dyDescent="0.35">
      <c r="A444" s="137"/>
      <c r="B444" s="24">
        <v>6</v>
      </c>
      <c r="C444" s="15">
        <f t="shared" si="131"/>
        <v>64</v>
      </c>
      <c r="D444" s="53"/>
      <c r="E444" s="36" t="s">
        <v>7</v>
      </c>
      <c r="F444" s="40">
        <f t="shared" si="138"/>
        <v>0</v>
      </c>
      <c r="G444" s="96">
        <v>9170</v>
      </c>
      <c r="H444" s="55"/>
      <c r="I444" s="40">
        <f t="shared" si="137"/>
        <v>0</v>
      </c>
      <c r="J444" s="141"/>
      <c r="K444" s="144"/>
      <c r="L444" s="147"/>
      <c r="M444" s="42">
        <f>I444</f>
        <v>0</v>
      </c>
      <c r="N444" s="50">
        <f t="shared" si="139"/>
        <v>0</v>
      </c>
      <c r="O444" s="148"/>
      <c r="P444" s="110"/>
      <c r="R444" s="92"/>
    </row>
    <row r="445" spans="1:18" ht="20.100000000000001" customHeight="1" x14ac:dyDescent="0.3">
      <c r="A445" s="137"/>
      <c r="B445" s="24">
        <v>7</v>
      </c>
      <c r="C445" s="15">
        <f t="shared" si="131"/>
        <v>64</v>
      </c>
      <c r="D445" s="53"/>
      <c r="E445" s="36" t="s">
        <v>7</v>
      </c>
      <c r="F445" s="40">
        <f>TRUNC(C445*D445*0.85)</f>
        <v>0</v>
      </c>
      <c r="G445" s="149"/>
      <c r="H445" s="151"/>
      <c r="I445" s="153"/>
      <c r="J445" s="106">
        <v>10049</v>
      </c>
      <c r="K445" s="57"/>
      <c r="L445" s="41">
        <f>TRUNC(J445*K445)</f>
        <v>0</v>
      </c>
      <c r="M445" s="42">
        <f>L445</f>
        <v>0</v>
      </c>
      <c r="N445" s="10">
        <f t="shared" si="139"/>
        <v>0</v>
      </c>
      <c r="O445" s="148"/>
      <c r="P445" s="110"/>
      <c r="R445" s="92"/>
    </row>
    <row r="446" spans="1:18" s="121" customFormat="1" ht="20.100000000000001" customHeight="1" thickBot="1" x14ac:dyDescent="0.35">
      <c r="A446" s="138"/>
      <c r="B446" s="74">
        <v>8</v>
      </c>
      <c r="C446" s="16">
        <f t="shared" si="131"/>
        <v>64</v>
      </c>
      <c r="D446" s="55"/>
      <c r="E446" s="44" t="s">
        <v>7</v>
      </c>
      <c r="F446" s="77">
        <f t="shared" ref="F446" si="140">TRUNC(C446*D446*0.85)</f>
        <v>0</v>
      </c>
      <c r="G446" s="150"/>
      <c r="H446" s="152"/>
      <c r="I446" s="152"/>
      <c r="J446" s="107">
        <v>8669</v>
      </c>
      <c r="K446" s="55"/>
      <c r="L446" s="90">
        <f>TRUNC(J446*K446)</f>
        <v>0</v>
      </c>
      <c r="M446" s="78">
        <f>L446</f>
        <v>0</v>
      </c>
      <c r="N446" s="120">
        <f t="shared" si="139"/>
        <v>0</v>
      </c>
      <c r="O446" s="148"/>
      <c r="P446" s="110"/>
      <c r="R446" s="122"/>
    </row>
    <row r="447" spans="1:18" ht="47.25" customHeight="1" thickTop="1" thickBot="1" x14ac:dyDescent="0.35">
      <c r="A447" s="83" t="s">
        <v>6</v>
      </c>
      <c r="B447" s="84"/>
      <c r="C447" s="117"/>
      <c r="D447" s="117"/>
      <c r="E447" s="43"/>
      <c r="F447" s="126"/>
      <c r="G447" s="101">
        <f>SUM(G423:G446)</f>
        <v>149490</v>
      </c>
      <c r="H447" s="117"/>
      <c r="I447" s="85"/>
      <c r="J447" s="101">
        <f>SUM(J423:J446)</f>
        <v>58238</v>
      </c>
      <c r="K447" s="117"/>
      <c r="L447" s="86"/>
      <c r="M447" s="87"/>
      <c r="N447" s="88">
        <f>SUM(N423:N446)</f>
        <v>0</v>
      </c>
      <c r="O447" s="19"/>
      <c r="P447" s="34"/>
      <c r="R447" s="92"/>
    </row>
    <row r="448" spans="1:18" ht="47.25" customHeight="1" thickTop="1" thickBot="1" x14ac:dyDescent="0.35">
      <c r="A448" s="31"/>
      <c r="C448" s="110"/>
      <c r="D448" s="110"/>
      <c r="E448" s="110"/>
      <c r="F448" s="127"/>
      <c r="G448" s="102"/>
      <c r="H448" s="110"/>
      <c r="I448" s="32"/>
      <c r="J448" s="102"/>
      <c r="K448" s="110"/>
      <c r="L448" s="32"/>
      <c r="M448" s="32"/>
      <c r="N448" s="52"/>
      <c r="O448" s="33"/>
      <c r="P448" s="33"/>
      <c r="Q448" s="34"/>
    </row>
    <row r="449" spans="1:19" ht="45" customHeight="1" thickBot="1" x14ac:dyDescent="0.35">
      <c r="A449" s="64" t="s">
        <v>25</v>
      </c>
      <c r="B449" s="65"/>
      <c r="C449" s="110"/>
      <c r="D449" s="110"/>
      <c r="E449" s="110"/>
      <c r="F449" s="127"/>
      <c r="G449" s="102"/>
      <c r="H449" s="110"/>
      <c r="M449" s="59" t="s">
        <v>38</v>
      </c>
      <c r="N449" s="49">
        <f>N447</f>
        <v>0</v>
      </c>
      <c r="Q449" s="34"/>
    </row>
    <row r="450" spans="1:19" ht="15.75" customHeight="1" x14ac:dyDescent="0.25">
      <c r="A450" s="64"/>
      <c r="B450" s="66" t="s">
        <v>26</v>
      </c>
      <c r="I450" s="110"/>
      <c r="J450" s="108"/>
      <c r="K450" s="45"/>
      <c r="L450" s="46"/>
      <c r="M450" s="62"/>
      <c r="Q450" s="18"/>
      <c r="S450" s="14"/>
    </row>
    <row r="451" spans="1:19" s="1" customFormat="1" ht="13.5" customHeight="1" x14ac:dyDescent="0.25">
      <c r="A451" s="64"/>
      <c r="B451" s="64" t="s">
        <v>65</v>
      </c>
      <c r="F451" s="128"/>
      <c r="G451" s="92"/>
      <c r="I451" s="47"/>
      <c r="J451" s="109"/>
      <c r="K451" s="37"/>
      <c r="L451" s="37"/>
      <c r="M451" s="63"/>
    </row>
    <row r="452" spans="1:19" s="25" customFormat="1" ht="18" customHeight="1" x14ac:dyDescent="0.25">
      <c r="A452" s="64"/>
      <c r="B452" s="64"/>
      <c r="D452" s="28"/>
      <c r="E452" s="28"/>
      <c r="F452" s="129"/>
      <c r="G452" s="103"/>
      <c r="I452" s="39"/>
      <c r="J452" s="109"/>
      <c r="K452" s="38"/>
      <c r="L452" s="38"/>
      <c r="M452" s="48"/>
      <c r="N452" s="48"/>
    </row>
    <row r="453" spans="1:19" s="25" customFormat="1" ht="18" customHeight="1" x14ac:dyDescent="0.25">
      <c r="B453" s="30"/>
      <c r="D453" s="29"/>
      <c r="E453" s="29"/>
      <c r="F453" s="130"/>
      <c r="G453" s="103"/>
      <c r="J453" s="103"/>
    </row>
    <row r="454" spans="1:19" ht="16.5" customHeight="1" x14ac:dyDescent="0.3">
      <c r="A454" s="3"/>
      <c r="B454" s="4"/>
      <c r="C454" s="4"/>
      <c r="D454" s="4"/>
      <c r="F454" s="125"/>
      <c r="H454" s="4"/>
      <c r="K454" s="4"/>
    </row>
    <row r="455" spans="1:19" ht="16.5" customHeight="1" x14ac:dyDescent="0.3">
      <c r="A455" s="3"/>
      <c r="B455" s="4"/>
      <c r="C455" s="4"/>
      <c r="D455" s="4"/>
      <c r="F455" s="125"/>
      <c r="H455" s="4"/>
      <c r="K455" s="4"/>
    </row>
    <row r="456" spans="1:19" ht="16.5" customHeight="1" x14ac:dyDescent="0.3">
      <c r="A456" s="190" t="s">
        <v>80</v>
      </c>
      <c r="B456" s="191"/>
      <c r="C456" s="191"/>
      <c r="D456" s="191"/>
      <c r="E456" s="191"/>
      <c r="F456" s="191"/>
      <c r="G456" s="191"/>
      <c r="H456" s="191"/>
      <c r="I456" s="191"/>
      <c r="J456" s="191"/>
      <c r="K456" s="191"/>
      <c r="L456" s="191"/>
      <c r="M456" s="191"/>
      <c r="N456" s="191"/>
      <c r="O456" s="58"/>
      <c r="P456" s="58"/>
      <c r="Q456" s="58"/>
    </row>
    <row r="457" spans="1:19" ht="16.5" customHeight="1" x14ac:dyDescent="0.3">
      <c r="A457" s="5"/>
      <c r="B457" s="4"/>
      <c r="C457" s="4"/>
      <c r="D457" s="4"/>
      <c r="F457" s="125"/>
      <c r="G457" s="93"/>
      <c r="H457" s="27"/>
      <c r="I457" s="27"/>
      <c r="K457" s="4"/>
      <c r="L457" s="23"/>
      <c r="M457" s="23"/>
      <c r="N457" s="23"/>
      <c r="O457" s="23"/>
      <c r="P457" s="23"/>
    </row>
    <row r="458" spans="1:19" ht="16.5" customHeight="1" x14ac:dyDescent="0.3">
      <c r="A458" s="118" t="s">
        <v>76</v>
      </c>
      <c r="B458" s="119"/>
      <c r="C458" s="116"/>
      <c r="D458" s="60"/>
      <c r="F458" s="125"/>
      <c r="H458" s="4"/>
      <c r="K458" s="4"/>
      <c r="L458" s="12"/>
      <c r="M458" s="13"/>
      <c r="N458" s="13"/>
      <c r="O458" s="12"/>
      <c r="P458" s="12"/>
    </row>
    <row r="459" spans="1:19" ht="16.5" customHeight="1" x14ac:dyDescent="0.3">
      <c r="A459" s="5"/>
      <c r="B459" s="4"/>
      <c r="C459" s="4"/>
      <c r="D459" s="4"/>
      <c r="F459" s="125"/>
      <c r="H459" s="4"/>
      <c r="K459" s="4"/>
    </row>
    <row r="460" spans="1:19" ht="27" customHeight="1" x14ac:dyDescent="0.25">
      <c r="A460" s="167" t="s">
        <v>0</v>
      </c>
      <c r="B460" s="168"/>
      <c r="C460" s="167" t="s">
        <v>1</v>
      </c>
      <c r="D460" s="170"/>
      <c r="E460" s="170"/>
      <c r="F460" s="171"/>
      <c r="G460" s="172" t="s">
        <v>2</v>
      </c>
      <c r="H460" s="173"/>
      <c r="I460" s="173"/>
      <c r="J460" s="173"/>
      <c r="K460" s="173"/>
      <c r="L460" s="173"/>
      <c r="M460" s="174"/>
      <c r="N460" s="175" t="s">
        <v>21</v>
      </c>
      <c r="O460" s="177"/>
      <c r="P460" s="114"/>
    </row>
    <row r="461" spans="1:19" ht="25.5" customHeight="1" x14ac:dyDescent="0.25">
      <c r="A461" s="169"/>
      <c r="B461" s="168"/>
      <c r="C461" s="178" t="s">
        <v>9</v>
      </c>
      <c r="D461" s="179" t="s">
        <v>35</v>
      </c>
      <c r="E461" s="178" t="s">
        <v>10</v>
      </c>
      <c r="F461" s="181" t="s">
        <v>16</v>
      </c>
      <c r="G461" s="184" t="s">
        <v>12</v>
      </c>
      <c r="H461" s="185"/>
      <c r="I461" s="186"/>
      <c r="J461" s="187" t="s">
        <v>11</v>
      </c>
      <c r="K461" s="187"/>
      <c r="L461" s="187"/>
      <c r="M461" s="188" t="s">
        <v>20</v>
      </c>
      <c r="N461" s="176"/>
      <c r="O461" s="177"/>
      <c r="P461" s="114"/>
    </row>
    <row r="462" spans="1:19" ht="45" customHeight="1" x14ac:dyDescent="0.25">
      <c r="A462" s="169"/>
      <c r="B462" s="168"/>
      <c r="C462" s="154"/>
      <c r="D462" s="180"/>
      <c r="E462" s="154"/>
      <c r="F462" s="182"/>
      <c r="G462" s="94" t="s">
        <v>8</v>
      </c>
      <c r="H462" s="9" t="s">
        <v>36</v>
      </c>
      <c r="I462" s="8" t="s">
        <v>17</v>
      </c>
      <c r="J462" s="104" t="s">
        <v>8</v>
      </c>
      <c r="K462" s="21" t="s">
        <v>37</v>
      </c>
      <c r="L462" s="8" t="s">
        <v>18</v>
      </c>
      <c r="M462" s="189"/>
      <c r="N462" s="176"/>
      <c r="O462" s="17"/>
      <c r="P462" s="17"/>
    </row>
    <row r="463" spans="1:19" ht="30" customHeight="1" thickBot="1" x14ac:dyDescent="0.3">
      <c r="A463" s="115" t="s">
        <v>3</v>
      </c>
      <c r="B463" s="6" t="s">
        <v>4</v>
      </c>
      <c r="C463" s="26" t="s">
        <v>29</v>
      </c>
      <c r="D463" s="20" t="s">
        <v>30</v>
      </c>
      <c r="E463" s="11"/>
      <c r="F463" s="183"/>
      <c r="G463" s="95" t="s">
        <v>13</v>
      </c>
      <c r="H463" s="26" t="s">
        <v>19</v>
      </c>
      <c r="I463" s="22" t="s">
        <v>14</v>
      </c>
      <c r="J463" s="105" t="s">
        <v>15</v>
      </c>
      <c r="K463" s="71" t="s">
        <v>19</v>
      </c>
      <c r="L463" s="22" t="s">
        <v>83</v>
      </c>
      <c r="M463" s="35" t="s">
        <v>5</v>
      </c>
      <c r="N463" s="7" t="s">
        <v>5</v>
      </c>
      <c r="O463" s="20"/>
      <c r="P463" s="20"/>
    </row>
    <row r="464" spans="1:19" ht="20.100000000000001" customHeight="1" thickBot="1" x14ac:dyDescent="0.35">
      <c r="A464" s="137" t="s">
        <v>31</v>
      </c>
      <c r="B464" s="24">
        <v>9</v>
      </c>
      <c r="C464" s="15">
        <f>設計総括書!D14</f>
        <v>30</v>
      </c>
      <c r="D464" s="57"/>
      <c r="E464" s="36" t="s">
        <v>7</v>
      </c>
      <c r="F464" s="40">
        <f t="shared" ref="F464:F467" si="141">TRUNC(C464*D464*0.85)</f>
        <v>0</v>
      </c>
      <c r="G464" s="111"/>
      <c r="H464" s="112"/>
      <c r="I464" s="113"/>
      <c r="J464" s="106">
        <v>7023</v>
      </c>
      <c r="K464" s="91"/>
      <c r="L464" s="41">
        <f>TRUNC(J464*K464)</f>
        <v>0</v>
      </c>
      <c r="M464" s="42">
        <f>L464</f>
        <v>0</v>
      </c>
      <c r="N464" s="50">
        <f t="shared" ref="N464:N467" si="142">INT(F464+M464)</f>
        <v>0</v>
      </c>
      <c r="O464" s="156"/>
      <c r="P464" s="110"/>
      <c r="R464" s="92"/>
    </row>
    <row r="465" spans="1:18" ht="20.100000000000001" customHeight="1" x14ac:dyDescent="0.3">
      <c r="A465" s="137"/>
      <c r="B465" s="24">
        <v>10</v>
      </c>
      <c r="C465" s="15">
        <f>C464</f>
        <v>30</v>
      </c>
      <c r="D465" s="53"/>
      <c r="E465" s="36" t="s">
        <v>7</v>
      </c>
      <c r="F465" s="40">
        <f t="shared" si="141"/>
        <v>0</v>
      </c>
      <c r="G465" s="96">
        <v>2363</v>
      </c>
      <c r="H465" s="57"/>
      <c r="I465" s="40">
        <f>TRUNC(G465*H465)</f>
        <v>0</v>
      </c>
      <c r="J465" s="157"/>
      <c r="K465" s="159"/>
      <c r="L465" s="159"/>
      <c r="M465" s="42">
        <f t="shared" ref="M465:M470" si="143">I465</f>
        <v>0</v>
      </c>
      <c r="N465" s="50">
        <f t="shared" si="142"/>
        <v>0</v>
      </c>
      <c r="O465" s="156"/>
      <c r="P465" s="110"/>
      <c r="R465" s="92"/>
    </row>
    <row r="466" spans="1:18" ht="20.100000000000001" customHeight="1" x14ac:dyDescent="0.3">
      <c r="A466" s="137"/>
      <c r="B466" s="24">
        <v>11</v>
      </c>
      <c r="C466" s="15">
        <f t="shared" ref="C466:C487" si="144">C465</f>
        <v>30</v>
      </c>
      <c r="D466" s="53"/>
      <c r="E466" s="36" t="s">
        <v>7</v>
      </c>
      <c r="F466" s="42">
        <f t="shared" si="141"/>
        <v>0</v>
      </c>
      <c r="G466" s="97">
        <v>2314</v>
      </c>
      <c r="H466" s="53"/>
      <c r="I466" s="40">
        <f>TRUNC(G466*H466)</f>
        <v>0</v>
      </c>
      <c r="J466" s="140"/>
      <c r="K466" s="143"/>
      <c r="L466" s="143"/>
      <c r="M466" s="42">
        <f t="shared" si="143"/>
        <v>0</v>
      </c>
      <c r="N466" s="50">
        <f t="shared" si="142"/>
        <v>0</v>
      </c>
      <c r="O466" s="156"/>
      <c r="P466" s="110"/>
      <c r="R466" s="92"/>
    </row>
    <row r="467" spans="1:18" ht="20.100000000000001" customHeight="1" x14ac:dyDescent="0.3">
      <c r="A467" s="137"/>
      <c r="B467" s="24">
        <v>12</v>
      </c>
      <c r="C467" s="15">
        <f t="shared" si="144"/>
        <v>30</v>
      </c>
      <c r="D467" s="53"/>
      <c r="E467" s="36" t="s">
        <v>7</v>
      </c>
      <c r="F467" s="40">
        <f t="shared" si="141"/>
        <v>0</v>
      </c>
      <c r="G467" s="96">
        <v>2398</v>
      </c>
      <c r="H467" s="53"/>
      <c r="I467" s="40">
        <f t="shared" ref="I467:I473" si="145">TRUNC(G467*H467)</f>
        <v>0</v>
      </c>
      <c r="J467" s="140"/>
      <c r="K467" s="143"/>
      <c r="L467" s="143"/>
      <c r="M467" s="42">
        <f t="shared" si="143"/>
        <v>0</v>
      </c>
      <c r="N467" s="50">
        <f t="shared" si="142"/>
        <v>0</v>
      </c>
      <c r="O467" s="110"/>
      <c r="P467" s="110"/>
      <c r="R467" s="92"/>
    </row>
    <row r="468" spans="1:18" ht="20.100000000000001" customHeight="1" x14ac:dyDescent="0.3">
      <c r="A468" s="154"/>
      <c r="B468" s="24">
        <v>1</v>
      </c>
      <c r="C468" s="15">
        <f t="shared" si="144"/>
        <v>30</v>
      </c>
      <c r="D468" s="53"/>
      <c r="E468" s="36" t="s">
        <v>7</v>
      </c>
      <c r="F468" s="40">
        <f>TRUNC(C468*D468*0.85)</f>
        <v>0</v>
      </c>
      <c r="G468" s="96">
        <v>2251</v>
      </c>
      <c r="H468" s="53"/>
      <c r="I468" s="40">
        <f t="shared" si="145"/>
        <v>0</v>
      </c>
      <c r="J468" s="140"/>
      <c r="K468" s="143"/>
      <c r="L468" s="143"/>
      <c r="M468" s="42">
        <f t="shared" si="143"/>
        <v>0</v>
      </c>
      <c r="N468" s="50">
        <f>INT(F468+M468)</f>
        <v>0</v>
      </c>
      <c r="O468" s="110"/>
      <c r="P468" s="110"/>
      <c r="R468" s="92"/>
    </row>
    <row r="469" spans="1:18" ht="20.100000000000001" customHeight="1" x14ac:dyDescent="0.3">
      <c r="A469" s="154"/>
      <c r="B469" s="24">
        <v>2</v>
      </c>
      <c r="C469" s="15">
        <f t="shared" si="144"/>
        <v>30</v>
      </c>
      <c r="D469" s="53"/>
      <c r="E469" s="36" t="s">
        <v>7</v>
      </c>
      <c r="F469" s="40">
        <f>TRUNC(C469*D469*0.85)</f>
        <v>0</v>
      </c>
      <c r="G469" s="96">
        <v>2344</v>
      </c>
      <c r="H469" s="53"/>
      <c r="I469" s="40">
        <f t="shared" si="145"/>
        <v>0</v>
      </c>
      <c r="J469" s="140"/>
      <c r="K469" s="143"/>
      <c r="L469" s="143"/>
      <c r="M469" s="42">
        <f t="shared" si="143"/>
        <v>0</v>
      </c>
      <c r="N469" s="50">
        <f>INT(F469+M469)</f>
        <v>0</v>
      </c>
      <c r="O469" s="110"/>
      <c r="P469" s="110"/>
      <c r="R469" s="92"/>
    </row>
    <row r="470" spans="1:18" ht="20.100000000000001" customHeight="1" thickBot="1" x14ac:dyDescent="0.35">
      <c r="A470" s="155"/>
      <c r="B470" s="74">
        <v>3</v>
      </c>
      <c r="C470" s="16">
        <f t="shared" si="144"/>
        <v>30</v>
      </c>
      <c r="D470" s="76"/>
      <c r="E470" s="44" t="s">
        <v>7</v>
      </c>
      <c r="F470" s="77">
        <f>TRUNC(C470*D470*0.85)</f>
        <v>0</v>
      </c>
      <c r="G470" s="98">
        <v>2374</v>
      </c>
      <c r="H470" s="76"/>
      <c r="I470" s="77">
        <f t="shared" si="145"/>
        <v>0</v>
      </c>
      <c r="J470" s="158"/>
      <c r="K470" s="160"/>
      <c r="L470" s="160"/>
      <c r="M470" s="78">
        <f t="shared" si="143"/>
        <v>0</v>
      </c>
      <c r="N470" s="51">
        <f>INT(F470+M470)</f>
        <v>0</v>
      </c>
      <c r="O470" s="110"/>
      <c r="P470" s="110"/>
      <c r="R470" s="92"/>
    </row>
    <row r="471" spans="1:18" ht="20.100000000000001" customHeight="1" thickTop="1" x14ac:dyDescent="0.3">
      <c r="A471" s="136" t="s">
        <v>32</v>
      </c>
      <c r="B471" s="79">
        <v>4</v>
      </c>
      <c r="C471" s="123">
        <f t="shared" si="144"/>
        <v>30</v>
      </c>
      <c r="D471" s="56"/>
      <c r="E471" s="80" t="s">
        <v>7</v>
      </c>
      <c r="F471" s="81">
        <f>TRUNC(C471*D471*0.85)</f>
        <v>0</v>
      </c>
      <c r="G471" s="99">
        <v>2038</v>
      </c>
      <c r="H471" s="56"/>
      <c r="I471" s="81">
        <f t="shared" si="145"/>
        <v>0</v>
      </c>
      <c r="J471" s="139"/>
      <c r="K471" s="142"/>
      <c r="L471" s="145"/>
      <c r="M471" s="82">
        <f>I471</f>
        <v>0</v>
      </c>
      <c r="N471" s="75">
        <f>INT(F471+M471)</f>
        <v>0</v>
      </c>
      <c r="O471" s="156"/>
      <c r="P471" s="110"/>
      <c r="R471" s="92"/>
    </row>
    <row r="472" spans="1:18" ht="20.100000000000001" customHeight="1" x14ac:dyDescent="0.3">
      <c r="A472" s="137"/>
      <c r="B472" s="24">
        <v>5</v>
      </c>
      <c r="C472" s="15">
        <f t="shared" si="144"/>
        <v>30</v>
      </c>
      <c r="D472" s="53"/>
      <c r="E472" s="36" t="s">
        <v>7</v>
      </c>
      <c r="F472" s="42">
        <f t="shared" ref="F472:F477" si="146">TRUNC(C472*D472*0.85)</f>
        <v>0</v>
      </c>
      <c r="G472" s="97">
        <v>6343</v>
      </c>
      <c r="H472" s="53"/>
      <c r="I472" s="40">
        <f t="shared" si="145"/>
        <v>0</v>
      </c>
      <c r="J472" s="140"/>
      <c r="K472" s="143"/>
      <c r="L472" s="146"/>
      <c r="M472" s="42">
        <f>I472</f>
        <v>0</v>
      </c>
      <c r="N472" s="10">
        <f t="shared" ref="N472:N479" si="147">INT(F472+M472)</f>
        <v>0</v>
      </c>
      <c r="O472" s="156"/>
      <c r="P472" s="110"/>
      <c r="R472" s="92"/>
    </row>
    <row r="473" spans="1:18" ht="20.100000000000001" customHeight="1" thickBot="1" x14ac:dyDescent="0.35">
      <c r="A473" s="137"/>
      <c r="B473" s="24">
        <v>6</v>
      </c>
      <c r="C473" s="15">
        <f t="shared" si="144"/>
        <v>30</v>
      </c>
      <c r="D473" s="53"/>
      <c r="E473" s="36" t="s">
        <v>7</v>
      </c>
      <c r="F473" s="40">
        <f t="shared" si="146"/>
        <v>0</v>
      </c>
      <c r="G473" s="96">
        <v>6682</v>
      </c>
      <c r="H473" s="55"/>
      <c r="I473" s="40">
        <f t="shared" si="145"/>
        <v>0</v>
      </c>
      <c r="J473" s="141"/>
      <c r="K473" s="144"/>
      <c r="L473" s="147"/>
      <c r="M473" s="42">
        <f>I473</f>
        <v>0</v>
      </c>
      <c r="N473" s="50">
        <f t="shared" si="147"/>
        <v>0</v>
      </c>
      <c r="O473" s="156"/>
      <c r="P473" s="110"/>
      <c r="R473" s="92"/>
    </row>
    <row r="474" spans="1:18" ht="20.100000000000001" customHeight="1" x14ac:dyDescent="0.3">
      <c r="A474" s="137"/>
      <c r="B474" s="24">
        <v>7</v>
      </c>
      <c r="C474" s="15">
        <f t="shared" si="144"/>
        <v>30</v>
      </c>
      <c r="D474" s="53"/>
      <c r="E474" s="36" t="s">
        <v>7</v>
      </c>
      <c r="F474" s="40">
        <f t="shared" si="146"/>
        <v>0</v>
      </c>
      <c r="G474" s="149"/>
      <c r="H474" s="151"/>
      <c r="I474" s="153"/>
      <c r="J474" s="106">
        <v>7606</v>
      </c>
      <c r="K474" s="57"/>
      <c r="L474" s="41">
        <f>TRUNC(J474*K474)</f>
        <v>0</v>
      </c>
      <c r="M474" s="42">
        <f>L474</f>
        <v>0</v>
      </c>
      <c r="N474" s="10">
        <f t="shared" si="147"/>
        <v>0</v>
      </c>
      <c r="O474" s="156"/>
      <c r="P474" s="110"/>
      <c r="R474" s="92"/>
    </row>
    <row r="475" spans="1:18" ht="20.100000000000001" customHeight="1" x14ac:dyDescent="0.3">
      <c r="A475" s="137"/>
      <c r="B475" s="24">
        <v>8</v>
      </c>
      <c r="C475" s="15">
        <f t="shared" si="144"/>
        <v>30</v>
      </c>
      <c r="D475" s="53"/>
      <c r="E475" s="36" t="s">
        <v>7</v>
      </c>
      <c r="F475" s="40">
        <f t="shared" si="146"/>
        <v>0</v>
      </c>
      <c r="G475" s="161"/>
      <c r="H475" s="163"/>
      <c r="I475" s="163"/>
      <c r="J475" s="106">
        <v>7907</v>
      </c>
      <c r="K475" s="54"/>
      <c r="L475" s="41">
        <f>TRUNC(J475*K475)</f>
        <v>0</v>
      </c>
      <c r="M475" s="42">
        <f>L475</f>
        <v>0</v>
      </c>
      <c r="N475" s="10">
        <f t="shared" si="147"/>
        <v>0</v>
      </c>
      <c r="O475" s="156"/>
      <c r="P475" s="110"/>
      <c r="R475" s="92"/>
    </row>
    <row r="476" spans="1:18" ht="20.100000000000001" customHeight="1" thickBot="1" x14ac:dyDescent="0.35">
      <c r="A476" s="137"/>
      <c r="B476" s="24">
        <v>9</v>
      </c>
      <c r="C476" s="15">
        <f t="shared" si="144"/>
        <v>30</v>
      </c>
      <c r="D476" s="53"/>
      <c r="E476" s="36" t="s">
        <v>7</v>
      </c>
      <c r="F476" s="40">
        <f t="shared" si="146"/>
        <v>0</v>
      </c>
      <c r="G476" s="162"/>
      <c r="H476" s="164"/>
      <c r="I476" s="165"/>
      <c r="J476" s="106">
        <v>7023</v>
      </c>
      <c r="K476" s="55"/>
      <c r="L476" s="41">
        <f>TRUNC(J476*K476)</f>
        <v>0</v>
      </c>
      <c r="M476" s="42">
        <f>L476</f>
        <v>0</v>
      </c>
      <c r="N476" s="50">
        <f t="shared" si="147"/>
        <v>0</v>
      </c>
      <c r="O476" s="156"/>
      <c r="P476" s="110"/>
      <c r="R476" s="92"/>
    </row>
    <row r="477" spans="1:18" ht="20.100000000000001" customHeight="1" x14ac:dyDescent="0.3">
      <c r="A477" s="137"/>
      <c r="B477" s="24">
        <v>10</v>
      </c>
      <c r="C477" s="15">
        <f t="shared" si="144"/>
        <v>30</v>
      </c>
      <c r="D477" s="53"/>
      <c r="E477" s="36" t="s">
        <v>7</v>
      </c>
      <c r="F477" s="40">
        <f t="shared" si="146"/>
        <v>0</v>
      </c>
      <c r="G477" s="96">
        <v>2363</v>
      </c>
      <c r="H477" s="57"/>
      <c r="I477" s="40">
        <f>TRUNC(G477*H477)</f>
        <v>0</v>
      </c>
      <c r="J477" s="157"/>
      <c r="K477" s="166"/>
      <c r="L477" s="159"/>
      <c r="M477" s="42">
        <f t="shared" ref="M477:M482" si="148">I477</f>
        <v>0</v>
      </c>
      <c r="N477" s="50">
        <f t="shared" si="147"/>
        <v>0</v>
      </c>
      <c r="O477" s="156"/>
      <c r="P477" s="110"/>
      <c r="R477" s="92"/>
    </row>
    <row r="478" spans="1:18" ht="20.100000000000001" customHeight="1" x14ac:dyDescent="0.3">
      <c r="A478" s="137"/>
      <c r="B478" s="24">
        <v>11</v>
      </c>
      <c r="C478" s="15">
        <f t="shared" si="144"/>
        <v>30</v>
      </c>
      <c r="D478" s="53"/>
      <c r="E478" s="36" t="s">
        <v>7</v>
      </c>
      <c r="F478" s="42">
        <f>TRUNC(C478*D478*0.85)</f>
        <v>0</v>
      </c>
      <c r="G478" s="97">
        <v>2314</v>
      </c>
      <c r="H478" s="53"/>
      <c r="I478" s="40">
        <f>TRUNC(G478*H478)</f>
        <v>0</v>
      </c>
      <c r="J478" s="140"/>
      <c r="K478" s="143"/>
      <c r="L478" s="143"/>
      <c r="M478" s="42">
        <f t="shared" si="148"/>
        <v>0</v>
      </c>
      <c r="N478" s="50">
        <f t="shared" si="147"/>
        <v>0</v>
      </c>
      <c r="O478" s="156"/>
      <c r="P478" s="110"/>
      <c r="R478" s="92"/>
    </row>
    <row r="479" spans="1:18" ht="20.100000000000001" customHeight="1" x14ac:dyDescent="0.3">
      <c r="A479" s="137"/>
      <c r="B479" s="24">
        <v>12</v>
      </c>
      <c r="C479" s="15">
        <f t="shared" si="144"/>
        <v>30</v>
      </c>
      <c r="D479" s="53"/>
      <c r="E479" s="36" t="s">
        <v>7</v>
      </c>
      <c r="F479" s="40">
        <f t="shared" ref="F479" si="149">TRUNC(C479*D479*0.85)</f>
        <v>0</v>
      </c>
      <c r="G479" s="96">
        <v>2398</v>
      </c>
      <c r="H479" s="53"/>
      <c r="I479" s="40">
        <f t="shared" ref="I479:I485" si="150">TRUNC(G479*H479)</f>
        <v>0</v>
      </c>
      <c r="J479" s="140"/>
      <c r="K479" s="143"/>
      <c r="L479" s="143"/>
      <c r="M479" s="42">
        <f t="shared" si="148"/>
        <v>0</v>
      </c>
      <c r="N479" s="50">
        <f t="shared" si="147"/>
        <v>0</v>
      </c>
      <c r="O479" s="110"/>
      <c r="P479" s="110"/>
      <c r="R479" s="92"/>
    </row>
    <row r="480" spans="1:18" ht="20.100000000000001" customHeight="1" x14ac:dyDescent="0.3">
      <c r="A480" s="154"/>
      <c r="B480" s="24">
        <v>1</v>
      </c>
      <c r="C480" s="15">
        <f t="shared" si="144"/>
        <v>30</v>
      </c>
      <c r="D480" s="53"/>
      <c r="E480" s="36" t="s">
        <v>7</v>
      </c>
      <c r="F480" s="40">
        <f>TRUNC(C480*D480*0.85)</f>
        <v>0</v>
      </c>
      <c r="G480" s="96">
        <v>2251</v>
      </c>
      <c r="H480" s="53"/>
      <c r="I480" s="40">
        <f t="shared" si="150"/>
        <v>0</v>
      </c>
      <c r="J480" s="140"/>
      <c r="K480" s="143"/>
      <c r="L480" s="143"/>
      <c r="M480" s="42">
        <f t="shared" si="148"/>
        <v>0</v>
      </c>
      <c r="N480" s="50">
        <f>INT(F480+M480)</f>
        <v>0</v>
      </c>
      <c r="O480" s="110"/>
      <c r="P480" s="110"/>
      <c r="R480" s="92"/>
    </row>
    <row r="481" spans="1:19" ht="20.100000000000001" customHeight="1" x14ac:dyDescent="0.3">
      <c r="A481" s="154"/>
      <c r="B481" s="24">
        <v>2</v>
      </c>
      <c r="C481" s="15">
        <f t="shared" si="144"/>
        <v>30</v>
      </c>
      <c r="D481" s="53"/>
      <c r="E481" s="36" t="s">
        <v>7</v>
      </c>
      <c r="F481" s="40">
        <f>TRUNC(C481*D481*0.85)</f>
        <v>0</v>
      </c>
      <c r="G481" s="96">
        <v>2344</v>
      </c>
      <c r="H481" s="53"/>
      <c r="I481" s="40">
        <f t="shared" si="150"/>
        <v>0</v>
      </c>
      <c r="J481" s="140"/>
      <c r="K481" s="143"/>
      <c r="L481" s="143"/>
      <c r="M481" s="42">
        <f t="shared" si="148"/>
        <v>0</v>
      </c>
      <c r="N481" s="50">
        <f>INT(F481+M481)</f>
        <v>0</v>
      </c>
      <c r="O481" s="110"/>
      <c r="P481" s="110"/>
      <c r="R481" s="92"/>
    </row>
    <row r="482" spans="1:19" ht="20.100000000000001" customHeight="1" thickBot="1" x14ac:dyDescent="0.35">
      <c r="A482" s="155"/>
      <c r="B482" s="74">
        <v>3</v>
      </c>
      <c r="C482" s="16">
        <f t="shared" si="144"/>
        <v>30</v>
      </c>
      <c r="D482" s="76"/>
      <c r="E482" s="44" t="s">
        <v>7</v>
      </c>
      <c r="F482" s="77">
        <f>TRUNC(C482*D482*0.85)</f>
        <v>0</v>
      </c>
      <c r="G482" s="98">
        <v>2374</v>
      </c>
      <c r="H482" s="76"/>
      <c r="I482" s="77">
        <f t="shared" si="150"/>
        <v>0</v>
      </c>
      <c r="J482" s="158"/>
      <c r="K482" s="160"/>
      <c r="L482" s="160"/>
      <c r="M482" s="78">
        <f t="shared" si="148"/>
        <v>0</v>
      </c>
      <c r="N482" s="51">
        <f>INT(F482+M482)</f>
        <v>0</v>
      </c>
      <c r="O482" s="110"/>
      <c r="P482" s="110"/>
      <c r="R482" s="92"/>
    </row>
    <row r="483" spans="1:19" ht="20.100000000000001" customHeight="1" thickTop="1" x14ac:dyDescent="0.3">
      <c r="A483" s="136" t="s">
        <v>33</v>
      </c>
      <c r="B483" s="79">
        <v>4</v>
      </c>
      <c r="C483" s="123">
        <f t="shared" si="144"/>
        <v>30</v>
      </c>
      <c r="D483" s="56"/>
      <c r="E483" s="80" t="s">
        <v>7</v>
      </c>
      <c r="F483" s="81">
        <f>TRUNC(C483*D483*0.85)</f>
        <v>0</v>
      </c>
      <c r="G483" s="99">
        <v>2038</v>
      </c>
      <c r="H483" s="56"/>
      <c r="I483" s="81">
        <f t="shared" si="150"/>
        <v>0</v>
      </c>
      <c r="J483" s="139"/>
      <c r="K483" s="142"/>
      <c r="L483" s="145"/>
      <c r="M483" s="82">
        <f>I483</f>
        <v>0</v>
      </c>
      <c r="N483" s="89">
        <f>INT(F483+M483)</f>
        <v>0</v>
      </c>
      <c r="O483" s="148"/>
      <c r="P483" s="110"/>
      <c r="R483" s="92"/>
    </row>
    <row r="484" spans="1:19" ht="20.100000000000001" customHeight="1" x14ac:dyDescent="0.3">
      <c r="A484" s="137"/>
      <c r="B484" s="24">
        <v>5</v>
      </c>
      <c r="C484" s="15">
        <f t="shared" si="144"/>
        <v>30</v>
      </c>
      <c r="D484" s="53"/>
      <c r="E484" s="36" t="s">
        <v>7</v>
      </c>
      <c r="F484" s="42">
        <f t="shared" ref="F484:F485" si="151">TRUNC(C484*D484*0.85)</f>
        <v>0</v>
      </c>
      <c r="G484" s="97">
        <v>6343</v>
      </c>
      <c r="H484" s="53"/>
      <c r="I484" s="40">
        <f t="shared" si="150"/>
        <v>0</v>
      </c>
      <c r="J484" s="140"/>
      <c r="K484" s="143"/>
      <c r="L484" s="146"/>
      <c r="M484" s="42">
        <f>I484</f>
        <v>0</v>
      </c>
      <c r="N484" s="10">
        <f t="shared" ref="N484:N487" si="152">INT(F484+M484)</f>
        <v>0</v>
      </c>
      <c r="O484" s="148"/>
      <c r="P484" s="110"/>
      <c r="R484" s="92"/>
    </row>
    <row r="485" spans="1:19" ht="20.100000000000001" customHeight="1" thickBot="1" x14ac:dyDescent="0.35">
      <c r="A485" s="137"/>
      <c r="B485" s="24">
        <v>6</v>
      </c>
      <c r="C485" s="15">
        <f t="shared" si="144"/>
        <v>30</v>
      </c>
      <c r="D485" s="53"/>
      <c r="E485" s="36" t="s">
        <v>7</v>
      </c>
      <c r="F485" s="40">
        <f t="shared" si="151"/>
        <v>0</v>
      </c>
      <c r="G485" s="96">
        <v>6682</v>
      </c>
      <c r="H485" s="55"/>
      <c r="I485" s="40">
        <f t="shared" si="150"/>
        <v>0</v>
      </c>
      <c r="J485" s="141"/>
      <c r="K485" s="144"/>
      <c r="L485" s="147"/>
      <c r="M485" s="42">
        <f>I485</f>
        <v>0</v>
      </c>
      <c r="N485" s="50">
        <f t="shared" si="152"/>
        <v>0</v>
      </c>
      <c r="O485" s="148"/>
      <c r="P485" s="110"/>
      <c r="R485" s="92"/>
    </row>
    <row r="486" spans="1:19" ht="20.100000000000001" customHeight="1" x14ac:dyDescent="0.3">
      <c r="A486" s="137"/>
      <c r="B486" s="24">
        <v>7</v>
      </c>
      <c r="C486" s="15">
        <f t="shared" si="144"/>
        <v>30</v>
      </c>
      <c r="D486" s="53"/>
      <c r="E486" s="36" t="s">
        <v>7</v>
      </c>
      <c r="F486" s="40">
        <f>TRUNC(C486*D486*0.85)</f>
        <v>0</v>
      </c>
      <c r="G486" s="149"/>
      <c r="H486" s="151"/>
      <c r="I486" s="153"/>
      <c r="J486" s="106">
        <v>7606</v>
      </c>
      <c r="K486" s="57"/>
      <c r="L486" s="41">
        <f>TRUNC(J486*K486)</f>
        <v>0</v>
      </c>
      <c r="M486" s="42">
        <f>L486</f>
        <v>0</v>
      </c>
      <c r="N486" s="10">
        <f t="shared" si="152"/>
        <v>0</v>
      </c>
      <c r="O486" s="148"/>
      <c r="P486" s="110"/>
      <c r="R486" s="92"/>
    </row>
    <row r="487" spans="1:19" s="121" customFormat="1" ht="20.100000000000001" customHeight="1" thickBot="1" x14ac:dyDescent="0.35">
      <c r="A487" s="138"/>
      <c r="B487" s="74">
        <v>8</v>
      </c>
      <c r="C487" s="16">
        <f t="shared" si="144"/>
        <v>30</v>
      </c>
      <c r="D487" s="55"/>
      <c r="E487" s="44" t="s">
        <v>7</v>
      </c>
      <c r="F487" s="77">
        <f t="shared" ref="F487" si="153">TRUNC(C487*D487*0.85)</f>
        <v>0</v>
      </c>
      <c r="G487" s="150"/>
      <c r="H487" s="152"/>
      <c r="I487" s="152"/>
      <c r="J487" s="107">
        <v>7907</v>
      </c>
      <c r="K487" s="55"/>
      <c r="L487" s="90">
        <f>TRUNC(J487*K487)</f>
        <v>0</v>
      </c>
      <c r="M487" s="78">
        <f>L487</f>
        <v>0</v>
      </c>
      <c r="N487" s="120">
        <f t="shared" si="152"/>
        <v>0</v>
      </c>
      <c r="O487" s="148"/>
      <c r="P487" s="110"/>
      <c r="R487" s="122"/>
    </row>
    <row r="488" spans="1:19" ht="47.25" customHeight="1" thickTop="1" thickBot="1" x14ac:dyDescent="0.35">
      <c r="A488" s="83" t="s">
        <v>6</v>
      </c>
      <c r="B488" s="84"/>
      <c r="C488" s="117"/>
      <c r="D488" s="117"/>
      <c r="E488" s="43"/>
      <c r="F488" s="126"/>
      <c r="G488" s="101">
        <f>SUM(G464:G487)</f>
        <v>58214</v>
      </c>
      <c r="H488" s="117"/>
      <c r="I488" s="85"/>
      <c r="J488" s="101">
        <f>SUM(J464:J487)</f>
        <v>45072</v>
      </c>
      <c r="K488" s="117"/>
      <c r="L488" s="86"/>
      <c r="M488" s="87"/>
      <c r="N488" s="88">
        <f>SUM(N464:N487)</f>
        <v>0</v>
      </c>
      <c r="O488" s="19"/>
      <c r="P488" s="34"/>
      <c r="R488" s="92"/>
    </row>
    <row r="489" spans="1:19" ht="47.25" customHeight="1" thickTop="1" thickBot="1" x14ac:dyDescent="0.35">
      <c r="A489" s="31"/>
      <c r="C489" s="110"/>
      <c r="D489" s="110"/>
      <c r="E489" s="110"/>
      <c r="F489" s="127"/>
      <c r="G489" s="102"/>
      <c r="H489" s="110"/>
      <c r="I489" s="32"/>
      <c r="J489" s="102"/>
      <c r="K489" s="110"/>
      <c r="L489" s="32"/>
      <c r="M489" s="32"/>
      <c r="N489" s="52"/>
      <c r="O489" s="33"/>
      <c r="P489" s="33"/>
      <c r="Q489" s="34"/>
    </row>
    <row r="490" spans="1:19" ht="45" customHeight="1" thickBot="1" x14ac:dyDescent="0.35">
      <c r="A490" s="64" t="s">
        <v>25</v>
      </c>
      <c r="B490" s="65"/>
      <c r="C490" s="110"/>
      <c r="D490" s="110"/>
      <c r="E490" s="110"/>
      <c r="F490" s="127"/>
      <c r="G490" s="102"/>
      <c r="H490" s="110"/>
      <c r="M490" s="59" t="s">
        <v>38</v>
      </c>
      <c r="N490" s="49">
        <f>N488</f>
        <v>0</v>
      </c>
      <c r="Q490" s="34"/>
    </row>
    <row r="491" spans="1:19" ht="15.75" customHeight="1" x14ac:dyDescent="0.25">
      <c r="A491" s="64"/>
      <c r="B491" s="66" t="s">
        <v>26</v>
      </c>
      <c r="I491" s="110"/>
      <c r="J491" s="108"/>
      <c r="K491" s="45"/>
      <c r="L491" s="46"/>
      <c r="M491" s="62"/>
      <c r="Q491" s="18"/>
      <c r="S491" s="14"/>
    </row>
    <row r="492" spans="1:19" s="1" customFormat="1" ht="13.5" customHeight="1" x14ac:dyDescent="0.25">
      <c r="A492" s="64"/>
      <c r="B492" s="64" t="s">
        <v>65</v>
      </c>
      <c r="F492" s="128"/>
      <c r="G492" s="92"/>
      <c r="I492" s="47"/>
      <c r="J492" s="109"/>
      <c r="K492" s="37"/>
      <c r="L492" s="37"/>
      <c r="M492" s="63"/>
    </row>
    <row r="493" spans="1:19" s="25" customFormat="1" ht="18" customHeight="1" x14ac:dyDescent="0.25">
      <c r="A493" s="64"/>
      <c r="B493" s="64"/>
      <c r="D493" s="28"/>
      <c r="E493" s="28"/>
      <c r="F493" s="129"/>
      <c r="G493" s="103"/>
      <c r="I493" s="39"/>
      <c r="J493" s="109"/>
      <c r="K493" s="38"/>
      <c r="L493" s="38"/>
      <c r="M493" s="48"/>
      <c r="N493" s="48"/>
    </row>
    <row r="494" spans="1:19" s="25" customFormat="1" ht="18" customHeight="1" x14ac:dyDescent="0.25">
      <c r="B494" s="30"/>
      <c r="D494" s="29"/>
      <c r="E494" s="29"/>
      <c r="F494" s="130"/>
      <c r="G494" s="103"/>
      <c r="J494" s="103"/>
    </row>
    <row r="495" spans="1:19" ht="16.5" customHeight="1" x14ac:dyDescent="0.3">
      <c r="A495" s="3"/>
      <c r="B495" s="4"/>
      <c r="C495" s="4"/>
      <c r="D495" s="4"/>
      <c r="F495" s="125"/>
      <c r="H495" s="4"/>
      <c r="K495" s="4"/>
    </row>
    <row r="496" spans="1:19" ht="16.5" customHeight="1" x14ac:dyDescent="0.3">
      <c r="A496" s="3"/>
      <c r="B496" s="4"/>
      <c r="C496" s="4"/>
      <c r="D496" s="4"/>
      <c r="F496" s="125"/>
      <c r="H496" s="4"/>
      <c r="K496" s="4"/>
    </row>
    <row r="497" spans="1:18" ht="16.5" customHeight="1" x14ac:dyDescent="0.3">
      <c r="A497" s="190" t="s">
        <v>80</v>
      </c>
      <c r="B497" s="191"/>
      <c r="C497" s="191"/>
      <c r="D497" s="191"/>
      <c r="E497" s="191"/>
      <c r="F497" s="191"/>
      <c r="G497" s="191"/>
      <c r="H497" s="191"/>
      <c r="I497" s="191"/>
      <c r="J497" s="191"/>
      <c r="K497" s="191"/>
      <c r="L497" s="191"/>
      <c r="M497" s="191"/>
      <c r="N497" s="191"/>
      <c r="O497" s="58"/>
      <c r="P497" s="58"/>
      <c r="Q497" s="58"/>
    </row>
    <row r="498" spans="1:18" ht="16.5" customHeight="1" x14ac:dyDescent="0.3">
      <c r="A498" s="5"/>
      <c r="B498" s="4"/>
      <c r="C498" s="4"/>
      <c r="D498" s="4"/>
      <c r="F498" s="125"/>
      <c r="G498" s="93"/>
      <c r="H498" s="27"/>
      <c r="I498" s="27"/>
      <c r="K498" s="4"/>
      <c r="L498" s="23"/>
      <c r="M498" s="23"/>
      <c r="N498" s="23"/>
      <c r="O498" s="23"/>
      <c r="P498" s="23"/>
    </row>
    <row r="499" spans="1:18" ht="16.5" customHeight="1" x14ac:dyDescent="0.3">
      <c r="A499" s="118" t="s">
        <v>77</v>
      </c>
      <c r="B499" s="119"/>
      <c r="C499" s="116"/>
      <c r="D499" s="60"/>
      <c r="F499" s="125"/>
      <c r="H499" s="4"/>
      <c r="K499" s="4"/>
      <c r="L499" s="12"/>
      <c r="M499" s="13"/>
      <c r="N499" s="13"/>
      <c r="O499" s="12"/>
      <c r="P499" s="12"/>
    </row>
    <row r="500" spans="1:18" ht="16.5" customHeight="1" x14ac:dyDescent="0.3">
      <c r="A500" s="5"/>
      <c r="B500" s="4"/>
      <c r="C500" s="4"/>
      <c r="D500" s="4"/>
      <c r="F500" s="125"/>
      <c r="H500" s="4"/>
      <c r="K500" s="4"/>
    </row>
    <row r="501" spans="1:18" ht="27" customHeight="1" x14ac:dyDescent="0.25">
      <c r="A501" s="167" t="s">
        <v>0</v>
      </c>
      <c r="B501" s="168"/>
      <c r="C501" s="167" t="s">
        <v>1</v>
      </c>
      <c r="D501" s="170"/>
      <c r="E501" s="170"/>
      <c r="F501" s="171"/>
      <c r="G501" s="172" t="s">
        <v>2</v>
      </c>
      <c r="H501" s="173"/>
      <c r="I501" s="173"/>
      <c r="J501" s="173"/>
      <c r="K501" s="173"/>
      <c r="L501" s="173"/>
      <c r="M501" s="174"/>
      <c r="N501" s="175" t="s">
        <v>21</v>
      </c>
      <c r="O501" s="177"/>
      <c r="P501" s="114"/>
    </row>
    <row r="502" spans="1:18" ht="25.5" customHeight="1" x14ac:dyDescent="0.25">
      <c r="A502" s="169"/>
      <c r="B502" s="168"/>
      <c r="C502" s="178" t="s">
        <v>9</v>
      </c>
      <c r="D502" s="179" t="s">
        <v>35</v>
      </c>
      <c r="E502" s="178" t="s">
        <v>10</v>
      </c>
      <c r="F502" s="181" t="s">
        <v>16</v>
      </c>
      <c r="G502" s="184" t="s">
        <v>12</v>
      </c>
      <c r="H502" s="185"/>
      <c r="I502" s="186"/>
      <c r="J502" s="187" t="s">
        <v>11</v>
      </c>
      <c r="K502" s="187"/>
      <c r="L502" s="187"/>
      <c r="M502" s="188" t="s">
        <v>20</v>
      </c>
      <c r="N502" s="176"/>
      <c r="O502" s="177"/>
      <c r="P502" s="114"/>
    </row>
    <row r="503" spans="1:18" ht="45" customHeight="1" x14ac:dyDescent="0.25">
      <c r="A503" s="169"/>
      <c r="B503" s="168"/>
      <c r="C503" s="154"/>
      <c r="D503" s="180"/>
      <c r="E503" s="154"/>
      <c r="F503" s="182"/>
      <c r="G503" s="94" t="s">
        <v>8</v>
      </c>
      <c r="H503" s="9" t="s">
        <v>36</v>
      </c>
      <c r="I503" s="8" t="s">
        <v>17</v>
      </c>
      <c r="J503" s="104" t="s">
        <v>8</v>
      </c>
      <c r="K503" s="21" t="s">
        <v>37</v>
      </c>
      <c r="L503" s="8" t="s">
        <v>18</v>
      </c>
      <c r="M503" s="189"/>
      <c r="N503" s="176"/>
      <c r="O503" s="17"/>
      <c r="P503" s="17"/>
    </row>
    <row r="504" spans="1:18" ht="30" customHeight="1" thickBot="1" x14ac:dyDescent="0.3">
      <c r="A504" s="115" t="s">
        <v>3</v>
      </c>
      <c r="B504" s="6" t="s">
        <v>4</v>
      </c>
      <c r="C504" s="26" t="s">
        <v>29</v>
      </c>
      <c r="D504" s="20" t="s">
        <v>30</v>
      </c>
      <c r="E504" s="11"/>
      <c r="F504" s="183"/>
      <c r="G504" s="95" t="s">
        <v>13</v>
      </c>
      <c r="H504" s="26" t="s">
        <v>19</v>
      </c>
      <c r="I504" s="22" t="s">
        <v>14</v>
      </c>
      <c r="J504" s="105" t="s">
        <v>15</v>
      </c>
      <c r="K504" s="71" t="s">
        <v>19</v>
      </c>
      <c r="L504" s="22" t="s">
        <v>83</v>
      </c>
      <c r="M504" s="35" t="s">
        <v>5</v>
      </c>
      <c r="N504" s="7" t="s">
        <v>5</v>
      </c>
      <c r="O504" s="20"/>
      <c r="P504" s="20"/>
    </row>
    <row r="505" spans="1:18" ht="20.100000000000001" customHeight="1" thickBot="1" x14ac:dyDescent="0.35">
      <c r="A505" s="137" t="s">
        <v>31</v>
      </c>
      <c r="B505" s="24">
        <v>9</v>
      </c>
      <c r="C505" s="15">
        <f>設計総括書!D15</f>
        <v>95</v>
      </c>
      <c r="D505" s="57"/>
      <c r="E505" s="36" t="s">
        <v>7</v>
      </c>
      <c r="F505" s="40">
        <f t="shared" ref="F505:F508" si="154">TRUNC(C505*D505*0.85)</f>
        <v>0</v>
      </c>
      <c r="G505" s="111"/>
      <c r="H505" s="112"/>
      <c r="I505" s="113"/>
      <c r="J505" s="106">
        <v>14600</v>
      </c>
      <c r="K505" s="91"/>
      <c r="L505" s="41">
        <f>TRUNC(J505*K505)</f>
        <v>0</v>
      </c>
      <c r="M505" s="42">
        <f>L505</f>
        <v>0</v>
      </c>
      <c r="N505" s="50">
        <f t="shared" ref="N505:N508" si="155">INT(F505+M505)</f>
        <v>0</v>
      </c>
      <c r="O505" s="156"/>
      <c r="P505" s="110"/>
      <c r="R505" s="92"/>
    </row>
    <row r="506" spans="1:18" ht="20.100000000000001" customHeight="1" x14ac:dyDescent="0.3">
      <c r="A506" s="137"/>
      <c r="B506" s="24">
        <v>10</v>
      </c>
      <c r="C506" s="15">
        <f>C505</f>
        <v>95</v>
      </c>
      <c r="D506" s="53"/>
      <c r="E506" s="36" t="s">
        <v>7</v>
      </c>
      <c r="F506" s="40">
        <f t="shared" si="154"/>
        <v>0</v>
      </c>
      <c r="G506" s="96">
        <v>9310</v>
      </c>
      <c r="H506" s="57"/>
      <c r="I506" s="40">
        <f>TRUNC(G506*H506)</f>
        <v>0</v>
      </c>
      <c r="J506" s="157"/>
      <c r="K506" s="159"/>
      <c r="L506" s="159"/>
      <c r="M506" s="42">
        <f t="shared" ref="M506:M511" si="156">I506</f>
        <v>0</v>
      </c>
      <c r="N506" s="50">
        <f t="shared" si="155"/>
        <v>0</v>
      </c>
      <c r="O506" s="156"/>
      <c r="P506" s="110"/>
      <c r="R506" s="92"/>
    </row>
    <row r="507" spans="1:18" ht="20.100000000000001" customHeight="1" x14ac:dyDescent="0.3">
      <c r="A507" s="137"/>
      <c r="B507" s="24">
        <v>11</v>
      </c>
      <c r="C507" s="15">
        <f t="shared" ref="C507:C528" si="157">C506</f>
        <v>95</v>
      </c>
      <c r="D507" s="53"/>
      <c r="E507" s="36" t="s">
        <v>7</v>
      </c>
      <c r="F507" s="42">
        <f t="shared" si="154"/>
        <v>0</v>
      </c>
      <c r="G507" s="97">
        <v>9320</v>
      </c>
      <c r="H507" s="53"/>
      <c r="I507" s="40">
        <f>TRUNC(G507*H507)</f>
        <v>0</v>
      </c>
      <c r="J507" s="140"/>
      <c r="K507" s="143"/>
      <c r="L507" s="143"/>
      <c r="M507" s="42">
        <f t="shared" si="156"/>
        <v>0</v>
      </c>
      <c r="N507" s="50">
        <f t="shared" si="155"/>
        <v>0</v>
      </c>
      <c r="O507" s="156"/>
      <c r="P507" s="110"/>
      <c r="R507" s="92"/>
    </row>
    <row r="508" spans="1:18" ht="20.100000000000001" customHeight="1" x14ac:dyDescent="0.3">
      <c r="A508" s="137"/>
      <c r="B508" s="24">
        <v>12</v>
      </c>
      <c r="C508" s="15">
        <f t="shared" si="157"/>
        <v>95</v>
      </c>
      <c r="D508" s="53"/>
      <c r="E508" s="36" t="s">
        <v>7</v>
      </c>
      <c r="F508" s="40">
        <f t="shared" si="154"/>
        <v>0</v>
      </c>
      <c r="G508" s="96">
        <v>13930</v>
      </c>
      <c r="H508" s="53"/>
      <c r="I508" s="40">
        <f t="shared" ref="I508:I514" si="158">TRUNC(G508*H508)</f>
        <v>0</v>
      </c>
      <c r="J508" s="140"/>
      <c r="K508" s="143"/>
      <c r="L508" s="143"/>
      <c r="M508" s="42">
        <f t="shared" si="156"/>
        <v>0</v>
      </c>
      <c r="N508" s="50">
        <f t="shared" si="155"/>
        <v>0</v>
      </c>
      <c r="O508" s="110"/>
      <c r="P508" s="110"/>
      <c r="R508" s="92"/>
    </row>
    <row r="509" spans="1:18" ht="20.100000000000001" customHeight="1" x14ac:dyDescent="0.3">
      <c r="A509" s="154"/>
      <c r="B509" s="24">
        <v>1</v>
      </c>
      <c r="C509" s="15">
        <f t="shared" si="157"/>
        <v>95</v>
      </c>
      <c r="D509" s="53"/>
      <c r="E509" s="36" t="s">
        <v>7</v>
      </c>
      <c r="F509" s="40">
        <f>TRUNC(C509*D509*0.85)</f>
        <v>0</v>
      </c>
      <c r="G509" s="96">
        <v>15402</v>
      </c>
      <c r="H509" s="53"/>
      <c r="I509" s="40">
        <f t="shared" si="158"/>
        <v>0</v>
      </c>
      <c r="J509" s="140"/>
      <c r="K509" s="143"/>
      <c r="L509" s="143"/>
      <c r="M509" s="42">
        <f t="shared" si="156"/>
        <v>0</v>
      </c>
      <c r="N509" s="50">
        <f>INT(F509+M509)</f>
        <v>0</v>
      </c>
      <c r="O509" s="110"/>
      <c r="P509" s="110"/>
      <c r="R509" s="92"/>
    </row>
    <row r="510" spans="1:18" ht="20.100000000000001" customHeight="1" x14ac:dyDescent="0.3">
      <c r="A510" s="154"/>
      <c r="B510" s="24">
        <v>2</v>
      </c>
      <c r="C510" s="15">
        <f t="shared" si="157"/>
        <v>95</v>
      </c>
      <c r="D510" s="53"/>
      <c r="E510" s="36" t="s">
        <v>7</v>
      </c>
      <c r="F510" s="40">
        <f>TRUNC(C510*D510*0.85)</f>
        <v>0</v>
      </c>
      <c r="G510" s="96">
        <v>15887</v>
      </c>
      <c r="H510" s="53"/>
      <c r="I510" s="40">
        <f t="shared" si="158"/>
        <v>0</v>
      </c>
      <c r="J510" s="140"/>
      <c r="K510" s="143"/>
      <c r="L510" s="143"/>
      <c r="M510" s="42">
        <f t="shared" si="156"/>
        <v>0</v>
      </c>
      <c r="N510" s="50">
        <f>INT(F510+M510)</f>
        <v>0</v>
      </c>
      <c r="O510" s="110"/>
      <c r="P510" s="110"/>
      <c r="R510" s="92"/>
    </row>
    <row r="511" spans="1:18" ht="20.100000000000001" customHeight="1" thickBot="1" x14ac:dyDescent="0.35">
      <c r="A511" s="155"/>
      <c r="B511" s="74">
        <v>3</v>
      </c>
      <c r="C511" s="16">
        <f t="shared" si="157"/>
        <v>95</v>
      </c>
      <c r="D511" s="76"/>
      <c r="E511" s="44" t="s">
        <v>7</v>
      </c>
      <c r="F511" s="77">
        <f>TRUNC(C511*D511*0.85)</f>
        <v>0</v>
      </c>
      <c r="G511" s="98">
        <v>12459</v>
      </c>
      <c r="H511" s="76"/>
      <c r="I511" s="77">
        <f t="shared" si="158"/>
        <v>0</v>
      </c>
      <c r="J511" s="158"/>
      <c r="K511" s="160"/>
      <c r="L511" s="160"/>
      <c r="M511" s="78">
        <f t="shared" si="156"/>
        <v>0</v>
      </c>
      <c r="N511" s="51">
        <f>INT(F511+M511)</f>
        <v>0</v>
      </c>
      <c r="O511" s="110"/>
      <c r="P511" s="110"/>
      <c r="R511" s="92"/>
    </row>
    <row r="512" spans="1:18" ht="20.100000000000001" customHeight="1" thickTop="1" x14ac:dyDescent="0.3">
      <c r="A512" s="136" t="s">
        <v>32</v>
      </c>
      <c r="B512" s="79">
        <v>4</v>
      </c>
      <c r="C512" s="123">
        <f t="shared" si="157"/>
        <v>95</v>
      </c>
      <c r="D512" s="56"/>
      <c r="E512" s="80" t="s">
        <v>7</v>
      </c>
      <c r="F512" s="81">
        <f>TRUNC(C512*D512*0.85)</f>
        <v>0</v>
      </c>
      <c r="G512" s="99">
        <v>7843</v>
      </c>
      <c r="H512" s="56"/>
      <c r="I512" s="81">
        <f t="shared" si="158"/>
        <v>0</v>
      </c>
      <c r="J512" s="139"/>
      <c r="K512" s="142"/>
      <c r="L512" s="145"/>
      <c r="M512" s="82">
        <f>I512</f>
        <v>0</v>
      </c>
      <c r="N512" s="75">
        <f>INT(F512+M512)</f>
        <v>0</v>
      </c>
      <c r="O512" s="156"/>
      <c r="P512" s="110"/>
      <c r="R512" s="92"/>
    </row>
    <row r="513" spans="1:18" ht="20.100000000000001" customHeight="1" x14ac:dyDescent="0.3">
      <c r="A513" s="137"/>
      <c r="B513" s="24">
        <v>5</v>
      </c>
      <c r="C513" s="15">
        <f t="shared" si="157"/>
        <v>95</v>
      </c>
      <c r="D513" s="53"/>
      <c r="E513" s="36" t="s">
        <v>7</v>
      </c>
      <c r="F513" s="42">
        <f t="shared" ref="F513:F518" si="159">TRUNC(C513*D513*0.85)</f>
        <v>0</v>
      </c>
      <c r="G513" s="97">
        <v>8481</v>
      </c>
      <c r="H513" s="53"/>
      <c r="I513" s="40">
        <f t="shared" si="158"/>
        <v>0</v>
      </c>
      <c r="J513" s="140"/>
      <c r="K513" s="143"/>
      <c r="L513" s="146"/>
      <c r="M513" s="42">
        <f>I513</f>
        <v>0</v>
      </c>
      <c r="N513" s="10">
        <f t="shared" ref="N513:N520" si="160">INT(F513+M513)</f>
        <v>0</v>
      </c>
      <c r="O513" s="156"/>
      <c r="P513" s="110"/>
      <c r="R513" s="92"/>
    </row>
    <row r="514" spans="1:18" ht="20.100000000000001" customHeight="1" thickBot="1" x14ac:dyDescent="0.35">
      <c r="A514" s="137"/>
      <c r="B514" s="24">
        <v>6</v>
      </c>
      <c r="C514" s="15">
        <f t="shared" si="157"/>
        <v>95</v>
      </c>
      <c r="D514" s="53"/>
      <c r="E514" s="36" t="s">
        <v>7</v>
      </c>
      <c r="F514" s="40">
        <f t="shared" si="159"/>
        <v>0</v>
      </c>
      <c r="G514" s="96">
        <v>8966</v>
      </c>
      <c r="H514" s="55"/>
      <c r="I514" s="40">
        <f t="shared" si="158"/>
        <v>0</v>
      </c>
      <c r="J514" s="141"/>
      <c r="K514" s="144"/>
      <c r="L514" s="147"/>
      <c r="M514" s="42">
        <f>I514</f>
        <v>0</v>
      </c>
      <c r="N514" s="50">
        <f t="shared" si="160"/>
        <v>0</v>
      </c>
      <c r="O514" s="156"/>
      <c r="P514" s="110"/>
      <c r="R514" s="92"/>
    </row>
    <row r="515" spans="1:18" ht="20.100000000000001" customHeight="1" x14ac:dyDescent="0.3">
      <c r="A515" s="137"/>
      <c r="B515" s="24">
        <v>7</v>
      </c>
      <c r="C515" s="15">
        <f t="shared" si="157"/>
        <v>95</v>
      </c>
      <c r="D515" s="53"/>
      <c r="E515" s="36" t="s">
        <v>7</v>
      </c>
      <c r="F515" s="40">
        <f t="shared" si="159"/>
        <v>0</v>
      </c>
      <c r="G515" s="149"/>
      <c r="H515" s="151"/>
      <c r="I515" s="153"/>
      <c r="J515" s="106">
        <v>14810</v>
      </c>
      <c r="K515" s="57"/>
      <c r="L515" s="41">
        <f>TRUNC(J515*K515)</f>
        <v>0</v>
      </c>
      <c r="M515" s="42">
        <f>L515</f>
        <v>0</v>
      </c>
      <c r="N515" s="10">
        <f t="shared" si="160"/>
        <v>0</v>
      </c>
      <c r="O515" s="156"/>
      <c r="P515" s="110"/>
      <c r="R515" s="92"/>
    </row>
    <row r="516" spans="1:18" ht="20.100000000000001" customHeight="1" x14ac:dyDescent="0.3">
      <c r="A516" s="137"/>
      <c r="B516" s="24">
        <v>8</v>
      </c>
      <c r="C516" s="15">
        <f t="shared" si="157"/>
        <v>95</v>
      </c>
      <c r="D516" s="53"/>
      <c r="E516" s="36" t="s">
        <v>7</v>
      </c>
      <c r="F516" s="40">
        <f t="shared" si="159"/>
        <v>0</v>
      </c>
      <c r="G516" s="161"/>
      <c r="H516" s="163"/>
      <c r="I516" s="163"/>
      <c r="J516" s="106">
        <v>17873</v>
      </c>
      <c r="K516" s="54"/>
      <c r="L516" s="41">
        <f>TRUNC(J516*K516)</f>
        <v>0</v>
      </c>
      <c r="M516" s="42">
        <f>L516</f>
        <v>0</v>
      </c>
      <c r="N516" s="10">
        <f t="shared" si="160"/>
        <v>0</v>
      </c>
      <c r="O516" s="156"/>
      <c r="P516" s="110"/>
      <c r="R516" s="92"/>
    </row>
    <row r="517" spans="1:18" ht="20.100000000000001" customHeight="1" thickBot="1" x14ac:dyDescent="0.35">
      <c r="A517" s="137"/>
      <c r="B517" s="24">
        <v>9</v>
      </c>
      <c r="C517" s="15">
        <f t="shared" si="157"/>
        <v>95</v>
      </c>
      <c r="D517" s="53"/>
      <c r="E517" s="36" t="s">
        <v>7</v>
      </c>
      <c r="F517" s="40">
        <f t="shared" si="159"/>
        <v>0</v>
      </c>
      <c r="G517" s="162"/>
      <c r="H517" s="164"/>
      <c r="I517" s="165"/>
      <c r="J517" s="106">
        <v>14600</v>
      </c>
      <c r="K517" s="55"/>
      <c r="L517" s="41">
        <f>TRUNC(J517*K517)</f>
        <v>0</v>
      </c>
      <c r="M517" s="42">
        <f>L517</f>
        <v>0</v>
      </c>
      <c r="N517" s="50">
        <f t="shared" si="160"/>
        <v>0</v>
      </c>
      <c r="O517" s="156"/>
      <c r="P517" s="110"/>
      <c r="R517" s="92"/>
    </row>
    <row r="518" spans="1:18" ht="20.100000000000001" customHeight="1" x14ac:dyDescent="0.3">
      <c r="A518" s="137"/>
      <c r="B518" s="24">
        <v>10</v>
      </c>
      <c r="C518" s="15">
        <f t="shared" si="157"/>
        <v>95</v>
      </c>
      <c r="D518" s="53"/>
      <c r="E518" s="36" t="s">
        <v>7</v>
      </c>
      <c r="F518" s="40">
        <f t="shared" si="159"/>
        <v>0</v>
      </c>
      <c r="G518" s="96">
        <v>9310</v>
      </c>
      <c r="H518" s="57"/>
      <c r="I518" s="40">
        <f>TRUNC(G518*H518)</f>
        <v>0</v>
      </c>
      <c r="J518" s="157"/>
      <c r="K518" s="166"/>
      <c r="L518" s="159"/>
      <c r="M518" s="42">
        <f t="shared" ref="M518:M523" si="161">I518</f>
        <v>0</v>
      </c>
      <c r="N518" s="50">
        <f t="shared" si="160"/>
        <v>0</v>
      </c>
      <c r="O518" s="156"/>
      <c r="P518" s="110"/>
      <c r="R518" s="92"/>
    </row>
    <row r="519" spans="1:18" ht="20.100000000000001" customHeight="1" x14ac:dyDescent="0.3">
      <c r="A519" s="137"/>
      <c r="B519" s="24">
        <v>11</v>
      </c>
      <c r="C519" s="15">
        <f t="shared" si="157"/>
        <v>95</v>
      </c>
      <c r="D519" s="53"/>
      <c r="E519" s="36" t="s">
        <v>7</v>
      </c>
      <c r="F519" s="42">
        <f>TRUNC(C519*D519*0.85)</f>
        <v>0</v>
      </c>
      <c r="G519" s="97">
        <v>9320</v>
      </c>
      <c r="H519" s="53"/>
      <c r="I519" s="40">
        <f>TRUNC(G519*H519)</f>
        <v>0</v>
      </c>
      <c r="J519" s="140"/>
      <c r="K519" s="143"/>
      <c r="L519" s="143"/>
      <c r="M519" s="42">
        <f t="shared" si="161"/>
        <v>0</v>
      </c>
      <c r="N519" s="50">
        <f t="shared" si="160"/>
        <v>0</v>
      </c>
      <c r="O519" s="156"/>
      <c r="P519" s="110"/>
      <c r="R519" s="92"/>
    </row>
    <row r="520" spans="1:18" ht="20.100000000000001" customHeight="1" x14ac:dyDescent="0.3">
      <c r="A520" s="137"/>
      <c r="B520" s="24">
        <v>12</v>
      </c>
      <c r="C520" s="15">
        <f t="shared" si="157"/>
        <v>95</v>
      </c>
      <c r="D520" s="53"/>
      <c r="E520" s="36" t="s">
        <v>7</v>
      </c>
      <c r="F520" s="40">
        <f t="shared" ref="F520" si="162">TRUNC(C520*D520*0.85)</f>
        <v>0</v>
      </c>
      <c r="G520" s="96">
        <v>13930</v>
      </c>
      <c r="H520" s="53"/>
      <c r="I520" s="40">
        <f t="shared" ref="I520:I526" si="163">TRUNC(G520*H520)</f>
        <v>0</v>
      </c>
      <c r="J520" s="140"/>
      <c r="K520" s="143"/>
      <c r="L520" s="143"/>
      <c r="M520" s="42">
        <f t="shared" si="161"/>
        <v>0</v>
      </c>
      <c r="N520" s="50">
        <f t="shared" si="160"/>
        <v>0</v>
      </c>
      <c r="O520" s="110"/>
      <c r="P520" s="110"/>
      <c r="R520" s="92"/>
    </row>
    <row r="521" spans="1:18" ht="20.100000000000001" customHeight="1" x14ac:dyDescent="0.3">
      <c r="A521" s="154"/>
      <c r="B521" s="24">
        <v>1</v>
      </c>
      <c r="C521" s="15">
        <f t="shared" si="157"/>
        <v>95</v>
      </c>
      <c r="D521" s="53"/>
      <c r="E521" s="36" t="s">
        <v>7</v>
      </c>
      <c r="F521" s="40">
        <f>TRUNC(C521*D521*0.85)</f>
        <v>0</v>
      </c>
      <c r="G521" s="96">
        <v>15402</v>
      </c>
      <c r="H521" s="53"/>
      <c r="I521" s="40">
        <f t="shared" si="163"/>
        <v>0</v>
      </c>
      <c r="J521" s="140"/>
      <c r="K521" s="143"/>
      <c r="L521" s="143"/>
      <c r="M521" s="42">
        <f t="shared" si="161"/>
        <v>0</v>
      </c>
      <c r="N521" s="50">
        <f>INT(F521+M521)</f>
        <v>0</v>
      </c>
      <c r="O521" s="110"/>
      <c r="P521" s="110"/>
      <c r="R521" s="92"/>
    </row>
    <row r="522" spans="1:18" ht="20.100000000000001" customHeight="1" x14ac:dyDescent="0.3">
      <c r="A522" s="154"/>
      <c r="B522" s="24">
        <v>2</v>
      </c>
      <c r="C522" s="15">
        <f t="shared" si="157"/>
        <v>95</v>
      </c>
      <c r="D522" s="53"/>
      <c r="E522" s="36" t="s">
        <v>7</v>
      </c>
      <c r="F522" s="40">
        <f>TRUNC(C522*D522*0.85)</f>
        <v>0</v>
      </c>
      <c r="G522" s="96">
        <v>15887</v>
      </c>
      <c r="H522" s="53"/>
      <c r="I522" s="40">
        <f t="shared" si="163"/>
        <v>0</v>
      </c>
      <c r="J522" s="140"/>
      <c r="K522" s="143"/>
      <c r="L522" s="143"/>
      <c r="M522" s="42">
        <f t="shared" si="161"/>
        <v>0</v>
      </c>
      <c r="N522" s="50">
        <f>INT(F522+M522)</f>
        <v>0</v>
      </c>
      <c r="O522" s="110"/>
      <c r="P522" s="110"/>
      <c r="R522" s="92"/>
    </row>
    <row r="523" spans="1:18" ht="20.100000000000001" customHeight="1" thickBot="1" x14ac:dyDescent="0.35">
      <c r="A523" s="155"/>
      <c r="B523" s="74">
        <v>3</v>
      </c>
      <c r="C523" s="16">
        <f t="shared" si="157"/>
        <v>95</v>
      </c>
      <c r="D523" s="76"/>
      <c r="E523" s="44" t="s">
        <v>7</v>
      </c>
      <c r="F523" s="77">
        <f>TRUNC(C523*D523*0.85)</f>
        <v>0</v>
      </c>
      <c r="G523" s="98">
        <v>12459</v>
      </c>
      <c r="H523" s="76"/>
      <c r="I523" s="77">
        <f t="shared" si="163"/>
        <v>0</v>
      </c>
      <c r="J523" s="158"/>
      <c r="K523" s="160"/>
      <c r="L523" s="160"/>
      <c r="M523" s="78">
        <f t="shared" si="161"/>
        <v>0</v>
      </c>
      <c r="N523" s="51">
        <f>INT(F523+M523)</f>
        <v>0</v>
      </c>
      <c r="O523" s="110"/>
      <c r="P523" s="110"/>
      <c r="R523" s="92"/>
    </row>
    <row r="524" spans="1:18" ht="20.100000000000001" customHeight="1" thickTop="1" x14ac:dyDescent="0.3">
      <c r="A524" s="136" t="s">
        <v>33</v>
      </c>
      <c r="B524" s="79">
        <v>4</v>
      </c>
      <c r="C524" s="123">
        <f t="shared" si="157"/>
        <v>95</v>
      </c>
      <c r="D524" s="56"/>
      <c r="E524" s="80" t="s">
        <v>7</v>
      </c>
      <c r="F524" s="81">
        <f>TRUNC(C524*D524*0.85)</f>
        <v>0</v>
      </c>
      <c r="G524" s="99">
        <v>7843</v>
      </c>
      <c r="H524" s="56"/>
      <c r="I524" s="81">
        <f t="shared" si="163"/>
        <v>0</v>
      </c>
      <c r="J524" s="139"/>
      <c r="K524" s="142"/>
      <c r="L524" s="145"/>
      <c r="M524" s="82">
        <f>I524</f>
        <v>0</v>
      </c>
      <c r="N524" s="89">
        <f>INT(F524+M524)</f>
        <v>0</v>
      </c>
      <c r="O524" s="148"/>
      <c r="P524" s="110"/>
      <c r="R524" s="92"/>
    </row>
    <row r="525" spans="1:18" ht="20.100000000000001" customHeight="1" x14ac:dyDescent="0.3">
      <c r="A525" s="137"/>
      <c r="B525" s="24">
        <v>5</v>
      </c>
      <c r="C525" s="15">
        <f t="shared" si="157"/>
        <v>95</v>
      </c>
      <c r="D525" s="53"/>
      <c r="E525" s="36" t="s">
        <v>7</v>
      </c>
      <c r="F525" s="42">
        <f t="shared" ref="F525:F526" si="164">TRUNC(C525*D525*0.85)</f>
        <v>0</v>
      </c>
      <c r="G525" s="97">
        <v>8481</v>
      </c>
      <c r="H525" s="53"/>
      <c r="I525" s="40">
        <f t="shared" si="163"/>
        <v>0</v>
      </c>
      <c r="J525" s="140"/>
      <c r="K525" s="143"/>
      <c r="L525" s="146"/>
      <c r="M525" s="42">
        <f>I525</f>
        <v>0</v>
      </c>
      <c r="N525" s="10">
        <f t="shared" ref="N525:N528" si="165">INT(F525+M525)</f>
        <v>0</v>
      </c>
      <c r="O525" s="148"/>
      <c r="P525" s="110"/>
      <c r="R525" s="92"/>
    </row>
    <row r="526" spans="1:18" ht="20.100000000000001" customHeight="1" thickBot="1" x14ac:dyDescent="0.35">
      <c r="A526" s="137"/>
      <c r="B526" s="24">
        <v>6</v>
      </c>
      <c r="C526" s="15">
        <f t="shared" si="157"/>
        <v>95</v>
      </c>
      <c r="D526" s="53"/>
      <c r="E526" s="36" t="s">
        <v>7</v>
      </c>
      <c r="F526" s="40">
        <f t="shared" si="164"/>
        <v>0</v>
      </c>
      <c r="G526" s="96">
        <v>8966</v>
      </c>
      <c r="H526" s="55"/>
      <c r="I526" s="40">
        <f t="shared" si="163"/>
        <v>0</v>
      </c>
      <c r="J526" s="141"/>
      <c r="K526" s="144"/>
      <c r="L526" s="147"/>
      <c r="M526" s="42">
        <f>I526</f>
        <v>0</v>
      </c>
      <c r="N526" s="50">
        <f t="shared" si="165"/>
        <v>0</v>
      </c>
      <c r="O526" s="148"/>
      <c r="P526" s="110"/>
      <c r="R526" s="92"/>
    </row>
    <row r="527" spans="1:18" ht="20.100000000000001" customHeight="1" x14ac:dyDescent="0.3">
      <c r="A527" s="137"/>
      <c r="B527" s="24">
        <v>7</v>
      </c>
      <c r="C527" s="15">
        <f t="shared" si="157"/>
        <v>95</v>
      </c>
      <c r="D527" s="53"/>
      <c r="E527" s="36" t="s">
        <v>7</v>
      </c>
      <c r="F527" s="40">
        <f>TRUNC(C527*D527*0.85)</f>
        <v>0</v>
      </c>
      <c r="G527" s="149"/>
      <c r="H527" s="151"/>
      <c r="I527" s="153"/>
      <c r="J527" s="106">
        <v>14810</v>
      </c>
      <c r="K527" s="57"/>
      <c r="L527" s="41">
        <f>TRUNC(J527*K527)</f>
        <v>0</v>
      </c>
      <c r="M527" s="42">
        <f>L527</f>
        <v>0</v>
      </c>
      <c r="N527" s="10">
        <f t="shared" si="165"/>
        <v>0</v>
      </c>
      <c r="O527" s="148"/>
      <c r="P527" s="110"/>
      <c r="R527" s="92"/>
    </row>
    <row r="528" spans="1:18" s="121" customFormat="1" ht="20.100000000000001" customHeight="1" thickBot="1" x14ac:dyDescent="0.35">
      <c r="A528" s="138"/>
      <c r="B528" s="74">
        <v>8</v>
      </c>
      <c r="C528" s="16">
        <f t="shared" si="157"/>
        <v>95</v>
      </c>
      <c r="D528" s="55"/>
      <c r="E528" s="44" t="s">
        <v>7</v>
      </c>
      <c r="F528" s="77">
        <f t="shared" ref="F528" si="166">TRUNC(C528*D528*0.85)</f>
        <v>0</v>
      </c>
      <c r="G528" s="150"/>
      <c r="H528" s="152"/>
      <c r="I528" s="152"/>
      <c r="J528" s="107">
        <v>17873</v>
      </c>
      <c r="K528" s="55"/>
      <c r="L528" s="90">
        <f>TRUNC(J528*K528)</f>
        <v>0</v>
      </c>
      <c r="M528" s="78">
        <f>L528</f>
        <v>0</v>
      </c>
      <c r="N528" s="120">
        <f t="shared" si="165"/>
        <v>0</v>
      </c>
      <c r="O528" s="148"/>
      <c r="P528" s="110"/>
      <c r="R528" s="122"/>
    </row>
    <row r="529" spans="1:19" ht="47.25" customHeight="1" thickTop="1" thickBot="1" x14ac:dyDescent="0.35">
      <c r="A529" s="83" t="s">
        <v>6</v>
      </c>
      <c r="B529" s="84"/>
      <c r="C529" s="117"/>
      <c r="D529" s="117"/>
      <c r="E529" s="43"/>
      <c r="F529" s="126"/>
      <c r="G529" s="101">
        <f>SUM(G505:G528)</f>
        <v>203196</v>
      </c>
      <c r="H529" s="117"/>
      <c r="I529" s="85"/>
      <c r="J529" s="101">
        <f>SUM(J505:J528)</f>
        <v>94566</v>
      </c>
      <c r="K529" s="117"/>
      <c r="L529" s="86"/>
      <c r="M529" s="87"/>
      <c r="N529" s="88">
        <f>SUM(N505:N528)</f>
        <v>0</v>
      </c>
      <c r="O529" s="19"/>
      <c r="P529" s="34"/>
      <c r="R529" s="92"/>
    </row>
    <row r="530" spans="1:19" ht="47.25" customHeight="1" thickTop="1" thickBot="1" x14ac:dyDescent="0.35">
      <c r="A530" s="31"/>
      <c r="C530" s="110"/>
      <c r="D530" s="110"/>
      <c r="E530" s="110"/>
      <c r="F530" s="127"/>
      <c r="G530" s="102"/>
      <c r="H530" s="110"/>
      <c r="I530" s="32"/>
      <c r="J530" s="102"/>
      <c r="K530" s="110"/>
      <c r="L530" s="32"/>
      <c r="M530" s="32"/>
      <c r="N530" s="52"/>
      <c r="O530" s="33"/>
      <c r="P530" s="33"/>
      <c r="Q530" s="34"/>
    </row>
    <row r="531" spans="1:19" ht="45" customHeight="1" thickBot="1" x14ac:dyDescent="0.35">
      <c r="A531" s="64" t="s">
        <v>25</v>
      </c>
      <c r="B531" s="65"/>
      <c r="C531" s="110"/>
      <c r="D531" s="110"/>
      <c r="E531" s="110"/>
      <c r="F531" s="127"/>
      <c r="G531" s="102"/>
      <c r="H531" s="110"/>
      <c r="M531" s="59" t="s">
        <v>38</v>
      </c>
      <c r="N531" s="49">
        <f>N529</f>
        <v>0</v>
      </c>
      <c r="Q531" s="34"/>
    </row>
    <row r="532" spans="1:19" ht="15.75" customHeight="1" x14ac:dyDescent="0.25">
      <c r="A532" s="64"/>
      <c r="B532" s="66" t="s">
        <v>26</v>
      </c>
      <c r="I532" s="110"/>
      <c r="J532" s="108"/>
      <c r="K532" s="45"/>
      <c r="L532" s="46"/>
      <c r="M532" s="62"/>
      <c r="Q532" s="18"/>
      <c r="S532" s="14"/>
    </row>
    <row r="533" spans="1:19" s="1" customFormat="1" ht="13.5" customHeight="1" x14ac:dyDescent="0.25">
      <c r="A533" s="64"/>
      <c r="B533" s="64" t="s">
        <v>65</v>
      </c>
      <c r="F533" s="128"/>
      <c r="G533" s="92"/>
      <c r="I533" s="47"/>
      <c r="J533" s="109"/>
      <c r="K533" s="37"/>
      <c r="L533" s="37"/>
      <c r="M533" s="63"/>
    </row>
    <row r="534" spans="1:19" s="25" customFormat="1" ht="18" customHeight="1" x14ac:dyDescent="0.25">
      <c r="A534" s="64"/>
      <c r="B534" s="64"/>
      <c r="D534" s="28"/>
      <c r="E534" s="28"/>
      <c r="F534" s="129"/>
      <c r="G534" s="103"/>
      <c r="I534" s="39"/>
      <c r="J534" s="109"/>
      <c r="K534" s="38"/>
      <c r="L534" s="38"/>
      <c r="M534" s="48"/>
      <c r="N534" s="48"/>
    </row>
    <row r="535" spans="1:19" s="25" customFormat="1" ht="18" customHeight="1" x14ac:dyDescent="0.25">
      <c r="B535" s="30"/>
      <c r="D535" s="29"/>
      <c r="E535" s="29"/>
      <c r="F535" s="130"/>
      <c r="G535" s="103"/>
      <c r="J535" s="103"/>
    </row>
  </sheetData>
  <sheetProtection selectLockedCells="1"/>
  <mergeCells count="490">
    <mergeCell ref="L149:L154"/>
    <mergeCell ref="A155:A159"/>
    <mergeCell ref="J155:J157"/>
    <mergeCell ref="K155:K157"/>
    <mergeCell ref="L155:L157"/>
    <mergeCell ref="O155:O159"/>
    <mergeCell ref="G158:G159"/>
    <mergeCell ref="H158:H159"/>
    <mergeCell ref="I158:I159"/>
    <mergeCell ref="A143:A154"/>
    <mergeCell ref="J143:J145"/>
    <mergeCell ref="K143:K145"/>
    <mergeCell ref="L143:L145"/>
    <mergeCell ref="O143:O150"/>
    <mergeCell ref="G146:G148"/>
    <mergeCell ref="H146:H148"/>
    <mergeCell ref="I146:I148"/>
    <mergeCell ref="J149:J154"/>
    <mergeCell ref="K149:K154"/>
    <mergeCell ref="G133:I133"/>
    <mergeCell ref="J133:L133"/>
    <mergeCell ref="M133:M134"/>
    <mergeCell ref="A136:A142"/>
    <mergeCell ref="O136:O138"/>
    <mergeCell ref="J137:J142"/>
    <mergeCell ref="K137:K142"/>
    <mergeCell ref="L137:L142"/>
    <mergeCell ref="A128:N128"/>
    <mergeCell ref="A132:B134"/>
    <mergeCell ref="C132:F132"/>
    <mergeCell ref="G132:M132"/>
    <mergeCell ref="N132:N134"/>
    <mergeCell ref="O132:O133"/>
    <mergeCell ref="C133:C134"/>
    <mergeCell ref="D133:D134"/>
    <mergeCell ref="E133:E134"/>
    <mergeCell ref="F133:F135"/>
    <mergeCell ref="L108:L113"/>
    <mergeCell ref="A114:A118"/>
    <mergeCell ref="J114:J116"/>
    <mergeCell ref="K114:K116"/>
    <mergeCell ref="L114:L116"/>
    <mergeCell ref="O114:O118"/>
    <mergeCell ref="G117:G118"/>
    <mergeCell ref="H117:H118"/>
    <mergeCell ref="I117:I118"/>
    <mergeCell ref="A102:A113"/>
    <mergeCell ref="J102:J104"/>
    <mergeCell ref="K102:K104"/>
    <mergeCell ref="L102:L104"/>
    <mergeCell ref="O102:O109"/>
    <mergeCell ref="G105:G107"/>
    <mergeCell ref="H105:H107"/>
    <mergeCell ref="I105:I107"/>
    <mergeCell ref="J108:J113"/>
    <mergeCell ref="K108:K113"/>
    <mergeCell ref="G92:I92"/>
    <mergeCell ref="J92:L92"/>
    <mergeCell ref="M92:M93"/>
    <mergeCell ref="A95:A101"/>
    <mergeCell ref="O95:O97"/>
    <mergeCell ref="J96:J101"/>
    <mergeCell ref="K96:K101"/>
    <mergeCell ref="L96:L101"/>
    <mergeCell ref="A87:N87"/>
    <mergeCell ref="A91:B93"/>
    <mergeCell ref="C91:F91"/>
    <mergeCell ref="G91:M91"/>
    <mergeCell ref="N91:N93"/>
    <mergeCell ref="O91:O92"/>
    <mergeCell ref="C92:C93"/>
    <mergeCell ref="D92:D93"/>
    <mergeCell ref="E92:E93"/>
    <mergeCell ref="F92:F94"/>
    <mergeCell ref="L67:L72"/>
    <mergeCell ref="A73:A77"/>
    <mergeCell ref="J73:J75"/>
    <mergeCell ref="K73:K75"/>
    <mergeCell ref="L73:L75"/>
    <mergeCell ref="O73:O77"/>
    <mergeCell ref="G76:G77"/>
    <mergeCell ref="H76:H77"/>
    <mergeCell ref="I76:I77"/>
    <mergeCell ref="A61:A72"/>
    <mergeCell ref="J61:J63"/>
    <mergeCell ref="K61:K63"/>
    <mergeCell ref="L61:L63"/>
    <mergeCell ref="O61:O68"/>
    <mergeCell ref="G64:G66"/>
    <mergeCell ref="H64:H66"/>
    <mergeCell ref="I64:I66"/>
    <mergeCell ref="J67:J72"/>
    <mergeCell ref="K67:K72"/>
    <mergeCell ref="G51:I51"/>
    <mergeCell ref="J51:L51"/>
    <mergeCell ref="M51:M52"/>
    <mergeCell ref="A54:A60"/>
    <mergeCell ref="O54:O56"/>
    <mergeCell ref="J55:J60"/>
    <mergeCell ref="K55:K60"/>
    <mergeCell ref="L55:L60"/>
    <mergeCell ref="A46:N46"/>
    <mergeCell ref="A50:B52"/>
    <mergeCell ref="C50:F50"/>
    <mergeCell ref="G50:M50"/>
    <mergeCell ref="N50:N52"/>
    <mergeCell ref="O50:O51"/>
    <mergeCell ref="C51:C52"/>
    <mergeCell ref="D51:D52"/>
    <mergeCell ref="E51:E52"/>
    <mergeCell ref="F51:F53"/>
    <mergeCell ref="L25:L30"/>
    <mergeCell ref="A31:A35"/>
    <mergeCell ref="J31:J33"/>
    <mergeCell ref="K31:K33"/>
    <mergeCell ref="L31:L33"/>
    <mergeCell ref="O31:O35"/>
    <mergeCell ref="G34:G35"/>
    <mergeCell ref="H34:H35"/>
    <mergeCell ref="I34:I35"/>
    <mergeCell ref="A19:A30"/>
    <mergeCell ref="J19:J21"/>
    <mergeCell ref="K19:K21"/>
    <mergeCell ref="L19:L21"/>
    <mergeCell ref="O19:O26"/>
    <mergeCell ref="G22:G24"/>
    <mergeCell ref="H22:H24"/>
    <mergeCell ref="I22:I24"/>
    <mergeCell ref="J25:J30"/>
    <mergeCell ref="K25:K30"/>
    <mergeCell ref="G9:I9"/>
    <mergeCell ref="J9:L9"/>
    <mergeCell ref="M9:M10"/>
    <mergeCell ref="A12:A18"/>
    <mergeCell ref="O12:O14"/>
    <mergeCell ref="J13:J18"/>
    <mergeCell ref="K13:K18"/>
    <mergeCell ref="L13:L18"/>
    <mergeCell ref="A4:N4"/>
    <mergeCell ref="A8:B10"/>
    <mergeCell ref="C8:F8"/>
    <mergeCell ref="G8:M8"/>
    <mergeCell ref="N8:N10"/>
    <mergeCell ref="O8:O9"/>
    <mergeCell ref="C9:C10"/>
    <mergeCell ref="D9:D10"/>
    <mergeCell ref="E9:E10"/>
    <mergeCell ref="F9:F11"/>
    <mergeCell ref="A169:N169"/>
    <mergeCell ref="A173:B175"/>
    <mergeCell ref="C173:F173"/>
    <mergeCell ref="G173:M173"/>
    <mergeCell ref="N173:N175"/>
    <mergeCell ref="O173:O174"/>
    <mergeCell ref="C174:C175"/>
    <mergeCell ref="D174:D175"/>
    <mergeCell ref="E174:E175"/>
    <mergeCell ref="F174:F176"/>
    <mergeCell ref="G174:I174"/>
    <mergeCell ref="J174:L174"/>
    <mergeCell ref="M174:M175"/>
    <mergeCell ref="A177:A183"/>
    <mergeCell ref="O177:O179"/>
    <mergeCell ref="J178:J183"/>
    <mergeCell ref="K178:K183"/>
    <mergeCell ref="L178:L183"/>
    <mergeCell ref="A184:A195"/>
    <mergeCell ref="J184:J186"/>
    <mergeCell ref="K184:K186"/>
    <mergeCell ref="L184:L186"/>
    <mergeCell ref="O184:O191"/>
    <mergeCell ref="G187:G189"/>
    <mergeCell ref="H187:H189"/>
    <mergeCell ref="I187:I189"/>
    <mergeCell ref="J190:J195"/>
    <mergeCell ref="K190:K195"/>
    <mergeCell ref="L190:L195"/>
    <mergeCell ref="A196:A200"/>
    <mergeCell ref="J196:J198"/>
    <mergeCell ref="K196:K198"/>
    <mergeCell ref="L196:L198"/>
    <mergeCell ref="O196:O200"/>
    <mergeCell ref="G199:G200"/>
    <mergeCell ref="H199:H200"/>
    <mergeCell ref="I199:I200"/>
    <mergeCell ref="A210:N210"/>
    <mergeCell ref="A214:B216"/>
    <mergeCell ref="C214:F214"/>
    <mergeCell ref="G214:M214"/>
    <mergeCell ref="N214:N216"/>
    <mergeCell ref="O214:O215"/>
    <mergeCell ref="C215:C216"/>
    <mergeCell ref="D215:D216"/>
    <mergeCell ref="E215:E216"/>
    <mergeCell ref="F215:F217"/>
    <mergeCell ref="G215:I215"/>
    <mergeCell ref="J215:L215"/>
    <mergeCell ref="M215:M216"/>
    <mergeCell ref="A218:A224"/>
    <mergeCell ref="O218:O220"/>
    <mergeCell ref="J219:J224"/>
    <mergeCell ref="K219:K224"/>
    <mergeCell ref="L219:L224"/>
    <mergeCell ref="A225:A236"/>
    <mergeCell ref="J225:J227"/>
    <mergeCell ref="K225:K227"/>
    <mergeCell ref="L225:L227"/>
    <mergeCell ref="O225:O232"/>
    <mergeCell ref="G228:G230"/>
    <mergeCell ref="H228:H230"/>
    <mergeCell ref="I228:I230"/>
    <mergeCell ref="J231:J236"/>
    <mergeCell ref="K231:K236"/>
    <mergeCell ref="L231:L236"/>
    <mergeCell ref="A237:A241"/>
    <mergeCell ref="J237:J239"/>
    <mergeCell ref="K237:K239"/>
    <mergeCell ref="L237:L239"/>
    <mergeCell ref="O237:O241"/>
    <mergeCell ref="G240:G241"/>
    <mergeCell ref="H240:H241"/>
    <mergeCell ref="I240:I241"/>
    <mergeCell ref="A251:N251"/>
    <mergeCell ref="A255:B257"/>
    <mergeCell ref="C255:F255"/>
    <mergeCell ref="G255:M255"/>
    <mergeCell ref="N255:N257"/>
    <mergeCell ref="O255:O256"/>
    <mergeCell ref="C256:C257"/>
    <mergeCell ref="D256:D257"/>
    <mergeCell ref="E256:E257"/>
    <mergeCell ref="F256:F258"/>
    <mergeCell ref="G256:I256"/>
    <mergeCell ref="J256:L256"/>
    <mergeCell ref="M256:M257"/>
    <mergeCell ref="A259:A265"/>
    <mergeCell ref="O259:O261"/>
    <mergeCell ref="J260:J265"/>
    <mergeCell ref="K260:K265"/>
    <mergeCell ref="L260:L265"/>
    <mergeCell ref="A266:A277"/>
    <mergeCell ref="J266:J268"/>
    <mergeCell ref="K266:K268"/>
    <mergeCell ref="L266:L268"/>
    <mergeCell ref="O266:O273"/>
    <mergeCell ref="G269:G271"/>
    <mergeCell ref="H269:H271"/>
    <mergeCell ref="I269:I271"/>
    <mergeCell ref="J272:J277"/>
    <mergeCell ref="K272:K277"/>
    <mergeCell ref="L272:L277"/>
    <mergeCell ref="A278:A282"/>
    <mergeCell ref="J278:J280"/>
    <mergeCell ref="K278:K280"/>
    <mergeCell ref="L278:L280"/>
    <mergeCell ref="O278:O282"/>
    <mergeCell ref="G281:G282"/>
    <mergeCell ref="H281:H282"/>
    <mergeCell ref="I281:I282"/>
    <mergeCell ref="A292:N292"/>
    <mergeCell ref="A296:B298"/>
    <mergeCell ref="C296:F296"/>
    <mergeCell ref="G296:M296"/>
    <mergeCell ref="N296:N298"/>
    <mergeCell ref="O296:O297"/>
    <mergeCell ref="C297:C298"/>
    <mergeCell ref="D297:D298"/>
    <mergeCell ref="E297:E298"/>
    <mergeCell ref="F297:F299"/>
    <mergeCell ref="G297:I297"/>
    <mergeCell ref="J297:L297"/>
    <mergeCell ref="M297:M298"/>
    <mergeCell ref="A300:A306"/>
    <mergeCell ref="O300:O302"/>
    <mergeCell ref="J301:J306"/>
    <mergeCell ref="K301:K306"/>
    <mergeCell ref="L301:L306"/>
    <mergeCell ref="A307:A318"/>
    <mergeCell ref="J307:J309"/>
    <mergeCell ref="K307:K309"/>
    <mergeCell ref="L307:L309"/>
    <mergeCell ref="O307:O314"/>
    <mergeCell ref="G310:G312"/>
    <mergeCell ref="H310:H312"/>
    <mergeCell ref="I310:I312"/>
    <mergeCell ref="J313:J318"/>
    <mergeCell ref="K313:K318"/>
    <mergeCell ref="L313:L318"/>
    <mergeCell ref="A319:A323"/>
    <mergeCell ref="J319:J321"/>
    <mergeCell ref="K319:K321"/>
    <mergeCell ref="L319:L321"/>
    <mergeCell ref="O319:O323"/>
    <mergeCell ref="G322:G323"/>
    <mergeCell ref="H322:H323"/>
    <mergeCell ref="I322:I323"/>
    <mergeCell ref="A333:N333"/>
    <mergeCell ref="A337:B339"/>
    <mergeCell ref="C337:F337"/>
    <mergeCell ref="G337:M337"/>
    <mergeCell ref="N337:N339"/>
    <mergeCell ref="O337:O338"/>
    <mergeCell ref="C338:C339"/>
    <mergeCell ref="D338:D339"/>
    <mergeCell ref="E338:E339"/>
    <mergeCell ref="F338:F340"/>
    <mergeCell ref="G338:I338"/>
    <mergeCell ref="J338:L338"/>
    <mergeCell ref="M338:M339"/>
    <mergeCell ref="A341:A347"/>
    <mergeCell ref="O341:O343"/>
    <mergeCell ref="J342:J347"/>
    <mergeCell ref="K342:K347"/>
    <mergeCell ref="L342:L347"/>
    <mergeCell ref="A348:A359"/>
    <mergeCell ref="J348:J350"/>
    <mergeCell ref="K348:K350"/>
    <mergeCell ref="L348:L350"/>
    <mergeCell ref="O348:O355"/>
    <mergeCell ref="G351:G353"/>
    <mergeCell ref="H351:H353"/>
    <mergeCell ref="I351:I353"/>
    <mergeCell ref="J354:J359"/>
    <mergeCell ref="K354:K359"/>
    <mergeCell ref="L354:L359"/>
    <mergeCell ref="A360:A364"/>
    <mergeCell ref="J360:J362"/>
    <mergeCell ref="K360:K362"/>
    <mergeCell ref="L360:L362"/>
    <mergeCell ref="O360:O364"/>
    <mergeCell ref="G363:G364"/>
    <mergeCell ref="H363:H364"/>
    <mergeCell ref="I363:I364"/>
    <mergeCell ref="A374:N374"/>
    <mergeCell ref="A378:B380"/>
    <mergeCell ref="C378:F378"/>
    <mergeCell ref="G378:M378"/>
    <mergeCell ref="N378:N380"/>
    <mergeCell ref="O378:O379"/>
    <mergeCell ref="C379:C380"/>
    <mergeCell ref="D379:D380"/>
    <mergeCell ref="E379:E380"/>
    <mergeCell ref="F379:F381"/>
    <mergeCell ref="G379:I379"/>
    <mergeCell ref="J379:L379"/>
    <mergeCell ref="M379:M380"/>
    <mergeCell ref="A382:A388"/>
    <mergeCell ref="O382:O384"/>
    <mergeCell ref="J383:J388"/>
    <mergeCell ref="K383:K388"/>
    <mergeCell ref="L383:L388"/>
    <mergeCell ref="A389:A400"/>
    <mergeCell ref="J389:J391"/>
    <mergeCell ref="K389:K391"/>
    <mergeCell ref="L389:L391"/>
    <mergeCell ref="O389:O396"/>
    <mergeCell ref="G392:G394"/>
    <mergeCell ref="H392:H394"/>
    <mergeCell ref="I392:I394"/>
    <mergeCell ref="J395:J400"/>
    <mergeCell ref="K395:K400"/>
    <mergeCell ref="L395:L400"/>
    <mergeCell ref="A401:A405"/>
    <mergeCell ref="J401:J403"/>
    <mergeCell ref="K401:K403"/>
    <mergeCell ref="L401:L403"/>
    <mergeCell ref="O401:O405"/>
    <mergeCell ref="G404:G405"/>
    <mergeCell ref="H404:H405"/>
    <mergeCell ref="I404:I405"/>
    <mergeCell ref="A415:N415"/>
    <mergeCell ref="A419:B421"/>
    <mergeCell ref="C419:F419"/>
    <mergeCell ref="G419:M419"/>
    <mergeCell ref="N419:N421"/>
    <mergeCell ref="O419:O420"/>
    <mergeCell ref="C420:C421"/>
    <mergeCell ref="D420:D421"/>
    <mergeCell ref="E420:E421"/>
    <mergeCell ref="F420:F422"/>
    <mergeCell ref="G420:I420"/>
    <mergeCell ref="J420:L420"/>
    <mergeCell ref="M420:M421"/>
    <mergeCell ref="A423:A429"/>
    <mergeCell ref="O423:O425"/>
    <mergeCell ref="J424:J429"/>
    <mergeCell ref="K424:K429"/>
    <mergeCell ref="L424:L429"/>
    <mergeCell ref="A430:A441"/>
    <mergeCell ref="J430:J432"/>
    <mergeCell ref="K430:K432"/>
    <mergeCell ref="L430:L432"/>
    <mergeCell ref="O430:O437"/>
    <mergeCell ref="G433:G435"/>
    <mergeCell ref="H433:H435"/>
    <mergeCell ref="I433:I435"/>
    <mergeCell ref="J436:J441"/>
    <mergeCell ref="K436:K441"/>
    <mergeCell ref="L436:L441"/>
    <mergeCell ref="A442:A446"/>
    <mergeCell ref="J442:J444"/>
    <mergeCell ref="K442:K444"/>
    <mergeCell ref="L442:L444"/>
    <mergeCell ref="O442:O446"/>
    <mergeCell ref="G445:G446"/>
    <mergeCell ref="H445:H446"/>
    <mergeCell ref="I445:I446"/>
    <mergeCell ref="A456:N456"/>
    <mergeCell ref="A460:B462"/>
    <mergeCell ref="C460:F460"/>
    <mergeCell ref="G460:M460"/>
    <mergeCell ref="N460:N462"/>
    <mergeCell ref="O460:O461"/>
    <mergeCell ref="C461:C462"/>
    <mergeCell ref="D461:D462"/>
    <mergeCell ref="E461:E462"/>
    <mergeCell ref="F461:F463"/>
    <mergeCell ref="G461:I461"/>
    <mergeCell ref="J461:L461"/>
    <mergeCell ref="M461:M462"/>
    <mergeCell ref="A464:A470"/>
    <mergeCell ref="O464:O466"/>
    <mergeCell ref="J465:J470"/>
    <mergeCell ref="K465:K470"/>
    <mergeCell ref="L465:L470"/>
    <mergeCell ref="A471:A482"/>
    <mergeCell ref="J471:J473"/>
    <mergeCell ref="K471:K473"/>
    <mergeCell ref="L471:L473"/>
    <mergeCell ref="O471:O478"/>
    <mergeCell ref="G474:G476"/>
    <mergeCell ref="H474:H476"/>
    <mergeCell ref="I474:I476"/>
    <mergeCell ref="J477:J482"/>
    <mergeCell ref="K477:K482"/>
    <mergeCell ref="L477:L482"/>
    <mergeCell ref="A483:A487"/>
    <mergeCell ref="J483:J485"/>
    <mergeCell ref="K483:K485"/>
    <mergeCell ref="L483:L485"/>
    <mergeCell ref="O483:O487"/>
    <mergeCell ref="G486:G487"/>
    <mergeCell ref="H486:H487"/>
    <mergeCell ref="I486:I487"/>
    <mergeCell ref="A497:N497"/>
    <mergeCell ref="A501:B503"/>
    <mergeCell ref="C501:F501"/>
    <mergeCell ref="G501:M501"/>
    <mergeCell ref="N501:N503"/>
    <mergeCell ref="O501:O502"/>
    <mergeCell ref="C502:C503"/>
    <mergeCell ref="D502:D503"/>
    <mergeCell ref="E502:E503"/>
    <mergeCell ref="F502:F504"/>
    <mergeCell ref="G502:I502"/>
    <mergeCell ref="J502:L502"/>
    <mergeCell ref="M502:M503"/>
    <mergeCell ref="K512:K514"/>
    <mergeCell ref="L512:L514"/>
    <mergeCell ref="O512:O519"/>
    <mergeCell ref="G515:G517"/>
    <mergeCell ref="H515:H517"/>
    <mergeCell ref="I515:I517"/>
    <mergeCell ref="J518:J523"/>
    <mergeCell ref="K518:K523"/>
    <mergeCell ref="L518:L523"/>
    <mergeCell ref="S12:S18"/>
    <mergeCell ref="Q19:Q30"/>
    <mergeCell ref="P12:P18"/>
    <mergeCell ref="P19:P30"/>
    <mergeCell ref="S19:S30"/>
    <mergeCell ref="P31:P35"/>
    <mergeCell ref="Q31:Q35"/>
    <mergeCell ref="S31:S35"/>
    <mergeCell ref="A524:A528"/>
    <mergeCell ref="J524:J526"/>
    <mergeCell ref="K524:K526"/>
    <mergeCell ref="L524:L526"/>
    <mergeCell ref="O524:O528"/>
    <mergeCell ref="G527:G528"/>
    <mergeCell ref="H527:H528"/>
    <mergeCell ref="I527:I528"/>
    <mergeCell ref="Q12:Q18"/>
    <mergeCell ref="A505:A511"/>
    <mergeCell ref="O505:O507"/>
    <mergeCell ref="J506:J511"/>
    <mergeCell ref="K506:K511"/>
    <mergeCell ref="L506:L511"/>
    <mergeCell ref="A512:A523"/>
    <mergeCell ref="J512:J514"/>
  </mergeCells>
  <phoneticPr fontId="2"/>
  <printOptions horizontalCentered="1"/>
  <pageMargins left="0.39370078740157483" right="0.19685039370078741" top="0.19685039370078741" bottom="0.19685039370078741" header="0.51181102362204722" footer="0.51181102362204722"/>
  <pageSetup paperSize="9" scale="62" fitToHeight="3" orientation="landscape" cellComments="asDisplayed" r:id="rId1"/>
  <headerFooter alignWithMargins="0"/>
  <rowBreaks count="12" manualBreakCount="12">
    <brk id="42" max="13" man="1"/>
    <brk id="84" max="13" man="1"/>
    <brk id="125" max="13" man="1"/>
    <brk id="166" max="13" man="1"/>
    <brk id="207" max="13" man="1"/>
    <brk id="248" max="13" man="1"/>
    <brk id="289" max="13" man="1"/>
    <brk id="330" max="13" man="1"/>
    <brk id="371" max="13" man="1"/>
    <brk id="412" max="13" man="1"/>
    <brk id="453" max="13" man="1"/>
    <brk id="49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設計総括書</vt:lpstr>
      <vt:lpstr>設計明細書</vt:lpstr>
      <vt:lpstr>設計総括書!Print_Area</vt:lpstr>
      <vt:lpstr>設計明細書!Print_Area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2025-06-09T00:43:27Z</cp:lastPrinted>
  <dcterms:created xsi:type="dcterms:W3CDTF">2022-09-26T02:34:53Z</dcterms:created>
  <dcterms:modified xsi:type="dcterms:W3CDTF">2025-06-09T00:43:57Z</dcterms:modified>
</cp:coreProperties>
</file>