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9\r6課別フォルダ\00.職員共通\20_【企画部】より\【照会・調査・報告】\【4月4日〆】HP掲載統計データ\"/>
    </mc:Choice>
  </mc:AlternateContent>
  <xr:revisionPtr revIDLastSave="0" documentId="13_ncr:1_{A17C76CD-841D-4A7C-8F76-A40D519CA9BE}" xr6:coauthVersionLast="36" xr6:coauthVersionMax="36" xr10:uidLastSave="{00000000-0000-0000-0000-000000000000}"/>
  <bookViews>
    <workbookView xWindow="240" yWindow="60" windowWidth="11700" windowHeight="8550" xr2:uid="{00000000-000D-0000-FFFF-FFFF00000000}"/>
  </bookViews>
  <sheets>
    <sheet name="Sheet1" sheetId="1" r:id="rId1"/>
  </sheets>
  <definedNames>
    <definedName name="_xlnm.Print_Area" localSheetId="0">Sheet1!$A$1:$Y$56</definedName>
  </definedNames>
  <calcPr calcId="191029"/>
</workbook>
</file>

<file path=xl/calcChain.xml><?xml version="1.0" encoding="utf-8"?>
<calcChain xmlns="http://schemas.openxmlformats.org/spreadsheetml/2006/main">
  <c r="Y51" i="1" l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</calcChain>
</file>

<file path=xl/sharedStrings.xml><?xml version="1.0" encoding="utf-8"?>
<sst xmlns="http://schemas.openxmlformats.org/spreadsheetml/2006/main" count="259" uniqueCount="169">
  <si>
    <t>環境</t>
  </si>
  <si>
    <t>11-2　可児川水質汚濁調査結果の推移</t>
  </si>
  <si>
    <t>区分</t>
  </si>
  <si>
    <t>鬼岩公園内</t>
  </si>
  <si>
    <t>pH</t>
  </si>
  <si>
    <t>DO</t>
  </si>
  <si>
    <t>BOD</t>
  </si>
  <si>
    <t>COD</t>
  </si>
  <si>
    <t>SS</t>
  </si>
  <si>
    <t>ABS</t>
  </si>
  <si>
    <t>大腸菌群数</t>
  </si>
  <si>
    <t>S.50</t>
  </si>
  <si>
    <t>-</t>
  </si>
  <si>
    <t>3.2 ×10^2</t>
  </si>
  <si>
    <t>S.51</t>
  </si>
  <si>
    <t>3.5 ×10^4</t>
  </si>
  <si>
    <t>1.3×10^4</t>
  </si>
  <si>
    <t>S.52</t>
  </si>
  <si>
    <t>4.9 ×10^2</t>
  </si>
  <si>
    <t>1.7×10^4</t>
  </si>
  <si>
    <t>S.53</t>
  </si>
  <si>
    <t>3.3 ×10^2</t>
  </si>
  <si>
    <t>4.6×10^4</t>
  </si>
  <si>
    <t>S.54</t>
  </si>
  <si>
    <t>9.2 ×10^3</t>
  </si>
  <si>
    <t>4.9×10^4</t>
  </si>
  <si>
    <t>S.55</t>
  </si>
  <si>
    <t>不</t>
  </si>
  <si>
    <t>1.3 ×10^2</t>
  </si>
  <si>
    <t>1.3×10^3</t>
  </si>
  <si>
    <t>S.56</t>
  </si>
  <si>
    <t>1.3 ×10^3</t>
  </si>
  <si>
    <t>3.3×10^3</t>
  </si>
  <si>
    <t>S.57</t>
  </si>
  <si>
    <t>2.4 ×10^2</t>
  </si>
  <si>
    <t>S.58</t>
  </si>
  <si>
    <t>5.4 ×10^3</t>
  </si>
  <si>
    <t>9.2×10^3</t>
  </si>
  <si>
    <t>S.59</t>
  </si>
  <si>
    <t>2.3 ×10^3</t>
  </si>
  <si>
    <t>1.7×10^5</t>
  </si>
  <si>
    <t>S.60</t>
  </si>
  <si>
    <t>3.5 ×10^2</t>
  </si>
  <si>
    <t>2.5×10^3</t>
  </si>
  <si>
    <t>S.61</t>
  </si>
  <si>
    <t>1.9 ×10^3</t>
  </si>
  <si>
    <t>4.7×10^3</t>
  </si>
  <si>
    <t>S.62</t>
  </si>
  <si>
    <t>1.4 ×10^2</t>
  </si>
  <si>
    <t>6.4×10^3</t>
  </si>
  <si>
    <t>S.63</t>
  </si>
  <si>
    <t>8.0 ×10^3</t>
  </si>
  <si>
    <t>4.8×10^4</t>
  </si>
  <si>
    <t>H.1</t>
  </si>
  <si>
    <t>4.9 ×10^3</t>
  </si>
  <si>
    <t>5.4×10^4</t>
  </si>
  <si>
    <t>H.2</t>
  </si>
  <si>
    <t>3.5×10^4</t>
  </si>
  <si>
    <t>H.3</t>
  </si>
  <si>
    <t>1.7 ×10^3</t>
  </si>
  <si>
    <t>9.2×10^4</t>
  </si>
  <si>
    <t>H.4</t>
  </si>
  <si>
    <t>2.5 ×10^3</t>
  </si>
  <si>
    <t>4.4×10^4</t>
  </si>
  <si>
    <t>H.5</t>
  </si>
  <si>
    <t>5.6 ×10^3</t>
  </si>
  <si>
    <t>7.3×10^4</t>
  </si>
  <si>
    <t>H.6</t>
  </si>
  <si>
    <t>H.7</t>
  </si>
  <si>
    <t>2.4×10^4</t>
  </si>
  <si>
    <t>H.8</t>
  </si>
  <si>
    <t>6.4 ×10^3</t>
  </si>
  <si>
    <t>5.2×10^4</t>
  </si>
  <si>
    <t>H.9</t>
  </si>
  <si>
    <t>1.2 ×10^4</t>
  </si>
  <si>
    <t>1.9×10^4</t>
  </si>
  <si>
    <t>H.10</t>
  </si>
  <si>
    <t>4.9×10^3</t>
  </si>
  <si>
    <t>H.11</t>
  </si>
  <si>
    <t>3.1×10^3</t>
    <phoneticPr fontId="4"/>
  </si>
  <si>
    <t>7.0×10^4</t>
    <phoneticPr fontId="4"/>
  </si>
  <si>
    <t>8.4×10^4</t>
    <phoneticPr fontId="4"/>
  </si>
  <si>
    <t>H.12</t>
  </si>
  <si>
    <t>1,4×10^4</t>
    <phoneticPr fontId="4"/>
  </si>
  <si>
    <t>1.5×10^4</t>
    <phoneticPr fontId="4"/>
  </si>
  <si>
    <t>5.0×10^4</t>
    <phoneticPr fontId="4"/>
  </si>
  <si>
    <t>H.13</t>
  </si>
  <si>
    <t>2,6×10^4</t>
    <phoneticPr fontId="4"/>
  </si>
  <si>
    <t>4.8×10^4</t>
    <phoneticPr fontId="4"/>
  </si>
  <si>
    <t>H.14</t>
  </si>
  <si>
    <t>7.7×10^3</t>
    <phoneticPr fontId="4"/>
  </si>
  <si>
    <t>1.9×10^3</t>
    <phoneticPr fontId="4"/>
  </si>
  <si>
    <t>1.6×10^3</t>
    <phoneticPr fontId="4"/>
  </si>
  <si>
    <t>H.15</t>
  </si>
  <si>
    <t>2.3×10^4</t>
    <phoneticPr fontId="4"/>
  </si>
  <si>
    <t>5.7×10^4</t>
    <phoneticPr fontId="4"/>
  </si>
  <si>
    <t>1.6×10^4</t>
    <phoneticPr fontId="4"/>
  </si>
  <si>
    <t>H.16</t>
    <phoneticPr fontId="4"/>
  </si>
  <si>
    <t>1.0×10^4</t>
    <phoneticPr fontId="4"/>
  </si>
  <si>
    <t>2.1×10^4</t>
    <phoneticPr fontId="4"/>
  </si>
  <si>
    <t>3.2×10^4</t>
    <phoneticPr fontId="4"/>
  </si>
  <si>
    <t>H.17</t>
    <phoneticPr fontId="4"/>
  </si>
  <si>
    <t>3.5×10^4</t>
    <phoneticPr fontId="4"/>
  </si>
  <si>
    <t>4.7×10^4</t>
    <phoneticPr fontId="4"/>
  </si>
  <si>
    <t>2.8×10^4</t>
    <phoneticPr fontId="4"/>
  </si>
  <si>
    <t>H.18</t>
    <phoneticPr fontId="4"/>
  </si>
  <si>
    <t>全窒素</t>
    <rPh sb="0" eb="1">
      <t>ゼン</t>
    </rPh>
    <phoneticPr fontId="4"/>
  </si>
  <si>
    <t>2.8×10^3</t>
    <phoneticPr fontId="4"/>
  </si>
  <si>
    <t>6.1×10^3</t>
    <phoneticPr fontId="4"/>
  </si>
  <si>
    <t>7.0×10^3</t>
    <phoneticPr fontId="4"/>
  </si>
  <si>
    <t>資料：住民環境課　※御嵩町環境汚染総合調査報告書（可児川本流定期水質調査結果の平均値）</t>
    <rPh sb="3" eb="5">
      <t>ジュウミン</t>
    </rPh>
    <rPh sb="5" eb="7">
      <t>カンキョウ</t>
    </rPh>
    <rPh sb="10" eb="13">
      <t>ミタケチョウ</t>
    </rPh>
    <rPh sb="13" eb="15">
      <t>カンキョウ</t>
    </rPh>
    <rPh sb="15" eb="17">
      <t>オセン</t>
    </rPh>
    <rPh sb="17" eb="19">
      <t>ソウゴウ</t>
    </rPh>
    <rPh sb="19" eb="21">
      <t>チョウサ</t>
    </rPh>
    <rPh sb="21" eb="24">
      <t>ホウコクショ</t>
    </rPh>
    <rPh sb="25" eb="28">
      <t>カニガワ</t>
    </rPh>
    <rPh sb="28" eb="30">
      <t>ホンリュウ</t>
    </rPh>
    <rPh sb="30" eb="32">
      <t>テイキ</t>
    </rPh>
    <rPh sb="32" eb="34">
      <t>スイシツ</t>
    </rPh>
    <rPh sb="34" eb="36">
      <t>チョウサ</t>
    </rPh>
    <rPh sb="36" eb="38">
      <t>ケッカ</t>
    </rPh>
    <rPh sb="39" eb="41">
      <t>ヘイキン</t>
    </rPh>
    <rPh sb="41" eb="42">
      <t>チ</t>
    </rPh>
    <phoneticPr fontId="4"/>
  </si>
  <si>
    <t>H.19</t>
    <phoneticPr fontId="4"/>
  </si>
  <si>
    <t>H.20</t>
    <phoneticPr fontId="4"/>
  </si>
  <si>
    <t>H.21</t>
    <phoneticPr fontId="4"/>
  </si>
  <si>
    <t>H.22</t>
    <phoneticPr fontId="4"/>
  </si>
  <si>
    <t>H.23</t>
    <phoneticPr fontId="4"/>
  </si>
  <si>
    <t>渕之上　※Ｈ22～は石森橋で調査</t>
    <rPh sb="1" eb="2">
      <t>ノ</t>
    </rPh>
    <rPh sb="10" eb="12">
      <t>イシモリ</t>
    </rPh>
    <rPh sb="12" eb="13">
      <t>ハシ</t>
    </rPh>
    <rPh sb="14" eb="16">
      <t>チョウサ</t>
    </rPh>
    <phoneticPr fontId="4"/>
  </si>
  <si>
    <t>4.6×10^3</t>
    <phoneticPr fontId="4"/>
  </si>
  <si>
    <t>5.0×10^3</t>
    <phoneticPr fontId="4"/>
  </si>
  <si>
    <t>1.2×10^3</t>
    <phoneticPr fontId="4"/>
  </si>
  <si>
    <t>2.8×10^3</t>
    <phoneticPr fontId="4"/>
  </si>
  <si>
    <t>1.1×10^3</t>
    <phoneticPr fontId="4"/>
  </si>
  <si>
    <t>1.2×10^4</t>
    <phoneticPr fontId="4"/>
  </si>
  <si>
    <t>9.0×10^3</t>
    <phoneticPr fontId="4"/>
  </si>
  <si>
    <t>8.4×10^3</t>
    <phoneticPr fontId="4"/>
  </si>
  <si>
    <t>1.4×10^4</t>
    <phoneticPr fontId="4"/>
  </si>
  <si>
    <t>5.8×10^3</t>
    <phoneticPr fontId="4"/>
  </si>
  <si>
    <t>6.6×10^2</t>
    <phoneticPr fontId="4"/>
  </si>
  <si>
    <t>2.7×10^3</t>
    <phoneticPr fontId="4"/>
  </si>
  <si>
    <t>6.1×10^3</t>
    <phoneticPr fontId="4"/>
  </si>
  <si>
    <t>1.5×10^3</t>
    <phoneticPr fontId="4"/>
  </si>
  <si>
    <t>5.7×10^3</t>
    <phoneticPr fontId="4"/>
  </si>
  <si>
    <t>1.9×10^4</t>
    <phoneticPr fontId="4"/>
  </si>
  <si>
    <t>木ノ下</t>
    <phoneticPr fontId="4"/>
  </si>
  <si>
    <t>H.24</t>
  </si>
  <si>
    <t>H.25</t>
    <phoneticPr fontId="4"/>
  </si>
  <si>
    <t>2.0×10^3</t>
    <phoneticPr fontId="4"/>
  </si>
  <si>
    <t>8.1×10^3</t>
    <phoneticPr fontId="4"/>
  </si>
  <si>
    <t>1.7×10^5</t>
    <phoneticPr fontId="4"/>
  </si>
  <si>
    <t>2.2×10^4</t>
    <phoneticPr fontId="4"/>
  </si>
  <si>
    <t>4.9×10^4</t>
    <phoneticPr fontId="4"/>
  </si>
  <si>
    <t>2.6×10^4</t>
    <phoneticPr fontId="4"/>
  </si>
  <si>
    <t>1.4×10^5</t>
    <phoneticPr fontId="4"/>
  </si>
  <si>
    <t>4.5×10^2</t>
    <phoneticPr fontId="4"/>
  </si>
  <si>
    <t>3.3×10^4</t>
    <phoneticPr fontId="4"/>
  </si>
  <si>
    <t>7.9×10^3</t>
    <phoneticPr fontId="4"/>
  </si>
  <si>
    <t>9.2×10^3</t>
    <phoneticPr fontId="4"/>
  </si>
  <si>
    <t>7.4×10^3</t>
    <phoneticPr fontId="4"/>
  </si>
  <si>
    <t>3.1×10^5</t>
    <phoneticPr fontId="4"/>
  </si>
  <si>
    <t>5.8×10^4</t>
    <phoneticPr fontId="4"/>
  </si>
  <si>
    <t>4.9×10^3</t>
    <phoneticPr fontId="4"/>
  </si>
  <si>
    <t>2.4×10^3</t>
    <phoneticPr fontId="4"/>
  </si>
  <si>
    <t>3.8×10^4</t>
    <phoneticPr fontId="4"/>
  </si>
  <si>
    <t>1.1×10^4</t>
    <phoneticPr fontId="4"/>
  </si>
  <si>
    <t>1.8×10^4</t>
    <phoneticPr fontId="4"/>
  </si>
  <si>
    <t>8.4×10^4</t>
    <phoneticPr fontId="4"/>
  </si>
  <si>
    <t>H.26</t>
    <phoneticPr fontId="4"/>
  </si>
  <si>
    <t>H.27</t>
    <phoneticPr fontId="4"/>
  </si>
  <si>
    <t>H.28</t>
    <phoneticPr fontId="4"/>
  </si>
  <si>
    <t>4.5×10^3</t>
    <phoneticPr fontId="4"/>
  </si>
  <si>
    <t>H.29</t>
  </si>
  <si>
    <t>H.30</t>
    <phoneticPr fontId="4"/>
  </si>
  <si>
    <t>R.1</t>
    <phoneticPr fontId="4"/>
  </si>
  <si>
    <t>R.2</t>
    <phoneticPr fontId="4"/>
  </si>
  <si>
    <t>R.4</t>
    <phoneticPr fontId="4"/>
  </si>
  <si>
    <t>R.5</t>
    <phoneticPr fontId="4"/>
  </si>
  <si>
    <t>R.6</t>
    <phoneticPr fontId="4"/>
  </si>
  <si>
    <t>R.3</t>
    <phoneticPr fontId="4"/>
  </si>
  <si>
    <t>※大腸菌群数の単位はR3まではMPN/100ml、R4からはCFU／100mlに変更</t>
    <rPh sb="1" eb="4">
      <t>ダイチョウキン</t>
    </rPh>
    <rPh sb="4" eb="6">
      <t>グンスウ</t>
    </rPh>
    <rPh sb="40" eb="42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</si>
</sst>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8"/>
      </top>
      <bottom style="dotted">
        <color indexed="64"/>
      </bottom>
      <diagonal/>
    </border>
    <border>
      <left style="thin">
        <color indexed="8"/>
      </left>
      <right/>
      <top style="thin">
        <color indexed="8"/>
      </top>
      <bottom style="dotted">
        <color indexed="64"/>
      </bottom>
      <diagonal/>
    </border>
    <border>
      <left style="dotted">
        <color indexed="8"/>
      </left>
      <right/>
      <top style="thin">
        <color indexed="8"/>
      </top>
      <bottom style="dotted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50">
    <xf numFmtId="0" fontId="0" fillId="0" borderId="0" xfId="0">
      <alignment vertical="center"/>
    </xf>
    <xf numFmtId="0" fontId="2" fillId="0" borderId="0" xfId="2" applyNumberFormat="1" applyFont="1" applyAlignment="1">
      <alignment horizontal="left"/>
    </xf>
    <xf numFmtId="0" fontId="2" fillId="0" borderId="0" xfId="2" applyNumberFormat="1" applyFont="1" applyAlignment="1"/>
    <xf numFmtId="0" fontId="5" fillId="0" borderId="0" xfId="2" applyNumberFormat="1" applyFont="1" applyAlignment="1"/>
    <xf numFmtId="0" fontId="2" fillId="0" borderId="0" xfId="2" applyNumberFormat="1" applyFont="1" applyBorder="1" applyAlignment="1"/>
    <xf numFmtId="0" fontId="2" fillId="0" borderId="1" xfId="2" applyNumberFormat="1" applyFont="1" applyBorder="1" applyAlignment="1">
      <alignment horizontal="center"/>
    </xf>
    <xf numFmtId="0" fontId="2" fillId="0" borderId="2" xfId="2" applyNumberFormat="1" applyFont="1" applyBorder="1" applyAlignment="1">
      <alignment horizontal="centerContinuous"/>
    </xf>
    <xf numFmtId="0" fontId="2" fillId="0" borderId="3" xfId="2" applyNumberFormat="1" applyFont="1" applyBorder="1" applyAlignment="1">
      <alignment horizontal="centerContinuous"/>
    </xf>
    <xf numFmtId="0" fontId="2" fillId="0" borderId="4" xfId="2" applyNumberFormat="1" applyFont="1" applyBorder="1" applyAlignment="1">
      <alignment horizontal="centerContinuous"/>
    </xf>
    <xf numFmtId="0" fontId="2" fillId="0" borderId="5" xfId="2" applyNumberFormat="1" applyFont="1" applyBorder="1" applyAlignment="1">
      <alignment horizontal="center"/>
    </xf>
    <xf numFmtId="0" fontId="2" fillId="0" borderId="6" xfId="2" applyNumberFormat="1" applyFont="1" applyBorder="1" applyAlignment="1">
      <alignment horizontal="center"/>
    </xf>
    <xf numFmtId="0" fontId="2" fillId="0" borderId="7" xfId="2" applyNumberFormat="1" applyFont="1" applyBorder="1" applyAlignment="1">
      <alignment horizontal="center"/>
    </xf>
    <xf numFmtId="0" fontId="2" fillId="0" borderId="8" xfId="2" applyNumberFormat="1" applyFont="1" applyBorder="1" applyAlignment="1">
      <alignment horizontal="center"/>
    </xf>
    <xf numFmtId="0" fontId="2" fillId="0" borderId="9" xfId="2" applyNumberFormat="1" applyFont="1" applyBorder="1" applyAlignment="1"/>
    <xf numFmtId="176" fontId="2" fillId="0" borderId="10" xfId="2" applyNumberFormat="1" applyFont="1" applyBorder="1" applyAlignment="1">
      <alignment horizontal="right"/>
    </xf>
    <xf numFmtId="176" fontId="2" fillId="0" borderId="11" xfId="2" applyNumberFormat="1" applyFont="1" applyBorder="1" applyAlignment="1">
      <alignment horizontal="right"/>
    </xf>
    <xf numFmtId="2" fontId="2" fillId="0" borderId="11" xfId="2" applyNumberFormat="1" applyFont="1" applyBorder="1" applyAlignment="1">
      <alignment horizontal="right"/>
    </xf>
    <xf numFmtId="0" fontId="2" fillId="0" borderId="12" xfId="2" applyNumberFormat="1" applyFont="1" applyBorder="1" applyAlignment="1">
      <alignment horizontal="right"/>
    </xf>
    <xf numFmtId="0" fontId="2" fillId="0" borderId="11" xfId="2" applyNumberFormat="1" applyFont="1" applyBorder="1" applyAlignment="1">
      <alignment horizontal="right"/>
    </xf>
    <xf numFmtId="0" fontId="2" fillId="0" borderId="13" xfId="2" applyNumberFormat="1" applyFont="1" applyBorder="1" applyAlignment="1">
      <alignment horizontal="right"/>
    </xf>
    <xf numFmtId="0" fontId="2" fillId="0" borderId="14" xfId="2" applyNumberFormat="1" applyFont="1" applyBorder="1" applyAlignment="1"/>
    <xf numFmtId="176" fontId="2" fillId="0" borderId="15" xfId="2" applyNumberFormat="1" applyFont="1" applyBorder="1" applyAlignment="1">
      <alignment horizontal="right"/>
    </xf>
    <xf numFmtId="176" fontId="2" fillId="0" borderId="16" xfId="2" applyNumberFormat="1" applyFont="1" applyBorder="1" applyAlignment="1">
      <alignment horizontal="right"/>
    </xf>
    <xf numFmtId="2" fontId="2" fillId="0" borderId="16" xfId="2" applyNumberFormat="1" applyFont="1" applyBorder="1" applyAlignment="1">
      <alignment horizontal="right"/>
    </xf>
    <xf numFmtId="0" fontId="2" fillId="0" borderId="16" xfId="2" applyNumberFormat="1" applyFont="1" applyBorder="1" applyAlignment="1">
      <alignment horizontal="right"/>
    </xf>
    <xf numFmtId="0" fontId="2" fillId="0" borderId="17" xfId="2" applyNumberFormat="1" applyFont="1" applyBorder="1" applyAlignment="1">
      <alignment horizontal="right"/>
    </xf>
    <xf numFmtId="0" fontId="2" fillId="0" borderId="18" xfId="2" applyNumberFormat="1" applyFont="1" applyBorder="1" applyAlignment="1"/>
    <xf numFmtId="0" fontId="2" fillId="0" borderId="19" xfId="2" applyNumberFormat="1" applyFont="1" applyBorder="1" applyAlignment="1"/>
    <xf numFmtId="0" fontId="2" fillId="0" borderId="20" xfId="2" applyNumberFormat="1" applyFont="1" applyBorder="1" applyAlignment="1"/>
    <xf numFmtId="176" fontId="2" fillId="0" borderId="21" xfId="2" applyNumberFormat="1" applyFont="1" applyBorder="1" applyAlignment="1">
      <alignment horizontal="right"/>
    </xf>
    <xf numFmtId="176" fontId="2" fillId="0" borderId="22" xfId="2" applyNumberFormat="1" applyFont="1" applyBorder="1" applyAlignment="1">
      <alignment horizontal="right"/>
    </xf>
    <xf numFmtId="176" fontId="2" fillId="0" borderId="23" xfId="2" applyNumberFormat="1" applyFont="1" applyBorder="1" applyAlignment="1">
      <alignment horizontal="right"/>
    </xf>
    <xf numFmtId="2" fontId="2" fillId="0" borderId="22" xfId="2" applyNumberFormat="1" applyFont="1" applyBorder="1" applyAlignment="1">
      <alignment horizontal="right"/>
    </xf>
    <xf numFmtId="38" fontId="2" fillId="0" borderId="24" xfId="1" applyFont="1" applyBorder="1" applyAlignment="1">
      <alignment horizontal="right"/>
    </xf>
    <xf numFmtId="38" fontId="2" fillId="0" borderId="25" xfId="1" applyFont="1" applyBorder="1" applyAlignment="1">
      <alignment horizontal="right"/>
    </xf>
    <xf numFmtId="38" fontId="2" fillId="0" borderId="26" xfId="1" applyFont="1" applyBorder="1" applyAlignment="1">
      <alignment horizontal="right"/>
    </xf>
    <xf numFmtId="176" fontId="2" fillId="0" borderId="27" xfId="2" applyNumberFormat="1" applyFont="1" applyBorder="1" applyAlignment="1">
      <alignment horizontal="right"/>
    </xf>
    <xf numFmtId="176" fontId="2" fillId="0" borderId="28" xfId="2" applyNumberFormat="1" applyFont="1" applyBorder="1" applyAlignment="1">
      <alignment horizontal="right"/>
    </xf>
    <xf numFmtId="176" fontId="2" fillId="0" borderId="29" xfId="2" applyNumberFormat="1" applyFont="1" applyBorder="1" applyAlignment="1">
      <alignment horizontal="right"/>
    </xf>
    <xf numFmtId="2" fontId="2" fillId="0" borderId="28" xfId="2" applyNumberFormat="1" applyFont="1" applyBorder="1" applyAlignment="1">
      <alignment horizontal="right"/>
    </xf>
    <xf numFmtId="38" fontId="2" fillId="0" borderId="30" xfId="1" applyFont="1" applyBorder="1" applyAlignment="1">
      <alignment horizontal="right"/>
    </xf>
    <xf numFmtId="38" fontId="2" fillId="0" borderId="31" xfId="1" applyFont="1" applyBorder="1" applyAlignment="1">
      <alignment horizontal="right"/>
    </xf>
    <xf numFmtId="38" fontId="2" fillId="0" borderId="32" xfId="1" applyFont="1" applyBorder="1" applyAlignment="1">
      <alignment horizontal="right"/>
    </xf>
    <xf numFmtId="38" fontId="2" fillId="0" borderId="0" xfId="2" applyNumberFormat="1" applyFont="1" applyAlignment="1"/>
    <xf numFmtId="0" fontId="2" fillId="0" borderId="3" xfId="2" applyNumberFormat="1" applyFont="1" applyBorder="1" applyAlignment="1"/>
    <xf numFmtId="0" fontId="2" fillId="0" borderId="33" xfId="2" applyNumberFormat="1" applyFont="1" applyBorder="1" applyAlignment="1"/>
    <xf numFmtId="176" fontId="2" fillId="0" borderId="34" xfId="2" applyNumberFormat="1" applyFont="1" applyBorder="1" applyAlignment="1">
      <alignment horizontal="right"/>
    </xf>
    <xf numFmtId="2" fontId="2" fillId="0" borderId="34" xfId="2" applyNumberFormat="1" applyFont="1" applyBorder="1" applyAlignment="1">
      <alignment horizontal="right"/>
    </xf>
    <xf numFmtId="38" fontId="2" fillId="0" borderId="34" xfId="1" applyFont="1" applyBorder="1" applyAlignment="1">
      <alignment horizontal="right"/>
    </xf>
    <xf numFmtId="38" fontId="2" fillId="0" borderId="35" xfId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_統計資料（各課修正用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05"/>
  <sheetViews>
    <sheetView tabSelected="1" zoomScaleNormal="100" workbookViewId="0">
      <pane ySplit="5" topLeftCell="A6" activePane="bottomLeft" state="frozen"/>
      <selection pane="bottomLeft" activeCell="M52" sqref="M52"/>
    </sheetView>
  </sheetViews>
  <sheetFormatPr defaultColWidth="12" defaultRowHeight="14.25" x14ac:dyDescent="0.15"/>
  <cols>
    <col min="1" max="1" width="12" style="3" customWidth="1"/>
    <col min="2" max="8" width="6.375" style="3" customWidth="1"/>
    <col min="9" max="9" width="12" style="3" customWidth="1"/>
    <col min="10" max="16" width="6.375" style="3" customWidth="1"/>
    <col min="17" max="17" width="12" style="3" customWidth="1"/>
    <col min="18" max="24" width="6.375" style="3" customWidth="1"/>
    <col min="25" max="25" width="12" style="3" customWidth="1"/>
    <col min="26" max="43" width="6.375" style="3" customWidth="1"/>
    <col min="44" max="16384" width="12" style="3"/>
  </cols>
  <sheetData>
    <row r="1" spans="1:256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x14ac:dyDescent="0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15">
      <c r="A4" s="5" t="s">
        <v>2</v>
      </c>
      <c r="B4" s="6" t="s">
        <v>3</v>
      </c>
      <c r="C4" s="7"/>
      <c r="D4" s="7"/>
      <c r="E4" s="7"/>
      <c r="F4" s="7"/>
      <c r="G4" s="7"/>
      <c r="H4" s="7"/>
      <c r="I4" s="7"/>
      <c r="J4" s="6" t="s">
        <v>133</v>
      </c>
      <c r="K4" s="7"/>
      <c r="L4" s="7"/>
      <c r="M4" s="7"/>
      <c r="N4" s="7"/>
      <c r="O4" s="7"/>
      <c r="P4" s="7"/>
      <c r="Q4" s="7"/>
      <c r="R4" s="6" t="s">
        <v>116</v>
      </c>
      <c r="S4" s="7"/>
      <c r="T4" s="7"/>
      <c r="U4" s="7"/>
      <c r="V4" s="7"/>
      <c r="W4" s="7"/>
      <c r="X4" s="7"/>
      <c r="Y4" s="8"/>
      <c r="Z4" s="4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x14ac:dyDescent="0.1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106</v>
      </c>
      <c r="I5" s="11" t="s">
        <v>10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106</v>
      </c>
      <c r="Q5" s="11" t="s">
        <v>10</v>
      </c>
      <c r="R5" s="10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106</v>
      </c>
      <c r="Y5" s="12" t="s">
        <v>10</v>
      </c>
      <c r="Z5" s="4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x14ac:dyDescent="0.15">
      <c r="A6" s="20" t="s">
        <v>11</v>
      </c>
      <c r="B6" s="21">
        <v>6.7</v>
      </c>
      <c r="C6" s="22" t="s">
        <v>12</v>
      </c>
      <c r="D6" s="22">
        <v>1.1000000000000001</v>
      </c>
      <c r="E6" s="22" t="s">
        <v>12</v>
      </c>
      <c r="F6" s="22" t="s">
        <v>12</v>
      </c>
      <c r="G6" s="23" t="s">
        <v>12</v>
      </c>
      <c r="H6" s="23" t="s">
        <v>12</v>
      </c>
      <c r="I6" s="24" t="s">
        <v>13</v>
      </c>
      <c r="J6" s="21">
        <v>7</v>
      </c>
      <c r="K6" s="22" t="s">
        <v>12</v>
      </c>
      <c r="L6" s="22">
        <v>1.2</v>
      </c>
      <c r="M6" s="22" t="s">
        <v>12</v>
      </c>
      <c r="N6" s="22" t="s">
        <v>12</v>
      </c>
      <c r="O6" s="23" t="s">
        <v>12</v>
      </c>
      <c r="P6" s="23" t="s">
        <v>12</v>
      </c>
      <c r="Q6" s="24" t="s">
        <v>138</v>
      </c>
      <c r="R6" s="21" t="s">
        <v>12</v>
      </c>
      <c r="S6" s="22" t="s">
        <v>12</v>
      </c>
      <c r="T6" s="22" t="s">
        <v>12</v>
      </c>
      <c r="U6" s="22" t="s">
        <v>12</v>
      </c>
      <c r="V6" s="22" t="s">
        <v>12</v>
      </c>
      <c r="W6" s="23" t="s">
        <v>12</v>
      </c>
      <c r="X6" s="23" t="s">
        <v>12</v>
      </c>
      <c r="Y6" s="25" t="s">
        <v>12</v>
      </c>
      <c r="Z6" s="4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x14ac:dyDescent="0.15">
      <c r="A7" s="13" t="s">
        <v>14</v>
      </c>
      <c r="B7" s="14">
        <v>7</v>
      </c>
      <c r="C7" s="15">
        <v>14</v>
      </c>
      <c r="D7" s="15">
        <v>1.5</v>
      </c>
      <c r="E7" s="15">
        <v>1</v>
      </c>
      <c r="F7" s="15">
        <v>3.6</v>
      </c>
      <c r="G7" s="16" t="s">
        <v>12</v>
      </c>
      <c r="H7" s="16">
        <v>0.38</v>
      </c>
      <c r="I7" s="18" t="s">
        <v>15</v>
      </c>
      <c r="J7" s="14">
        <v>7.1</v>
      </c>
      <c r="K7" s="15">
        <v>12</v>
      </c>
      <c r="L7" s="15">
        <v>1.7</v>
      </c>
      <c r="M7" s="15">
        <v>1.7</v>
      </c>
      <c r="N7" s="15">
        <v>1.7</v>
      </c>
      <c r="O7" s="16" t="s">
        <v>12</v>
      </c>
      <c r="P7" s="16">
        <v>0.19</v>
      </c>
      <c r="Q7" s="18" t="s">
        <v>139</v>
      </c>
      <c r="R7" s="14">
        <v>7.5</v>
      </c>
      <c r="S7" s="15">
        <v>12</v>
      </c>
      <c r="T7" s="15">
        <v>1.1000000000000001</v>
      </c>
      <c r="U7" s="15">
        <v>1.7</v>
      </c>
      <c r="V7" s="15">
        <v>0.4</v>
      </c>
      <c r="W7" s="16" t="s">
        <v>12</v>
      </c>
      <c r="X7" s="16">
        <v>0.25</v>
      </c>
      <c r="Y7" s="19" t="s">
        <v>16</v>
      </c>
      <c r="Z7" s="4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15">
      <c r="A8" s="13" t="s">
        <v>17</v>
      </c>
      <c r="B8" s="14">
        <v>6.9</v>
      </c>
      <c r="C8" s="15">
        <v>9</v>
      </c>
      <c r="D8" s="15">
        <v>1.8</v>
      </c>
      <c r="E8" s="15">
        <v>2.5</v>
      </c>
      <c r="F8" s="15">
        <v>13</v>
      </c>
      <c r="G8" s="16" t="s">
        <v>12</v>
      </c>
      <c r="H8" s="16">
        <v>0.24</v>
      </c>
      <c r="I8" s="18" t="s">
        <v>18</v>
      </c>
      <c r="J8" s="14">
        <v>6.8</v>
      </c>
      <c r="K8" s="15">
        <v>8.6999999999999993</v>
      </c>
      <c r="L8" s="15">
        <v>2.2999999999999998</v>
      </c>
      <c r="M8" s="15">
        <v>1.5</v>
      </c>
      <c r="N8" s="15">
        <v>6</v>
      </c>
      <c r="O8" s="16" t="s">
        <v>12</v>
      </c>
      <c r="P8" s="16">
        <v>0.4</v>
      </c>
      <c r="Q8" s="18" t="s">
        <v>140</v>
      </c>
      <c r="R8" s="14">
        <v>6.9</v>
      </c>
      <c r="S8" s="15">
        <v>8.6</v>
      </c>
      <c r="T8" s="15">
        <v>2</v>
      </c>
      <c r="U8" s="15">
        <v>1.8</v>
      </c>
      <c r="V8" s="15">
        <v>4</v>
      </c>
      <c r="W8" s="16" t="s">
        <v>12</v>
      </c>
      <c r="X8" s="16">
        <v>0.49</v>
      </c>
      <c r="Y8" s="19" t="s">
        <v>19</v>
      </c>
      <c r="Z8" s="4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x14ac:dyDescent="0.15">
      <c r="A9" s="13" t="s">
        <v>20</v>
      </c>
      <c r="B9" s="14">
        <v>7.5</v>
      </c>
      <c r="C9" s="15">
        <v>8.8000000000000007</v>
      </c>
      <c r="D9" s="15">
        <v>3.6</v>
      </c>
      <c r="E9" s="15">
        <v>7.5</v>
      </c>
      <c r="F9" s="15">
        <v>14</v>
      </c>
      <c r="G9" s="16" t="s">
        <v>12</v>
      </c>
      <c r="H9" s="16">
        <v>0.43</v>
      </c>
      <c r="I9" s="18" t="s">
        <v>21</v>
      </c>
      <c r="J9" s="14">
        <v>7.2</v>
      </c>
      <c r="K9" s="15">
        <v>9.4</v>
      </c>
      <c r="L9" s="15">
        <v>1.8</v>
      </c>
      <c r="M9" s="15">
        <v>1.8</v>
      </c>
      <c r="N9" s="15">
        <v>8</v>
      </c>
      <c r="O9" s="16" t="s">
        <v>12</v>
      </c>
      <c r="P9" s="16">
        <v>0.32</v>
      </c>
      <c r="Q9" s="18" t="s">
        <v>141</v>
      </c>
      <c r="R9" s="14">
        <v>7.6</v>
      </c>
      <c r="S9" s="15">
        <v>9.6</v>
      </c>
      <c r="T9" s="15">
        <v>1.9</v>
      </c>
      <c r="U9" s="15">
        <v>1.8</v>
      </c>
      <c r="V9" s="15">
        <v>8</v>
      </c>
      <c r="W9" s="16" t="s">
        <v>12</v>
      </c>
      <c r="X9" s="16">
        <v>0.6</v>
      </c>
      <c r="Y9" s="19" t="s">
        <v>22</v>
      </c>
      <c r="Z9" s="4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x14ac:dyDescent="0.15">
      <c r="A10" s="13" t="s">
        <v>23</v>
      </c>
      <c r="B10" s="14">
        <v>7.2</v>
      </c>
      <c r="C10" s="15">
        <v>7.7</v>
      </c>
      <c r="D10" s="15">
        <v>2.2000000000000002</v>
      </c>
      <c r="E10" s="15">
        <v>4.9000000000000004</v>
      </c>
      <c r="F10" s="15">
        <v>5</v>
      </c>
      <c r="G10" s="16" t="s">
        <v>12</v>
      </c>
      <c r="H10" s="16">
        <v>0.33</v>
      </c>
      <c r="I10" s="18" t="s">
        <v>24</v>
      </c>
      <c r="J10" s="14">
        <v>7.3</v>
      </c>
      <c r="K10" s="15">
        <v>7.8</v>
      </c>
      <c r="L10" s="15">
        <v>1.5</v>
      </c>
      <c r="M10" s="15">
        <v>3.9</v>
      </c>
      <c r="N10" s="15">
        <v>7</v>
      </c>
      <c r="O10" s="16" t="s">
        <v>12</v>
      </c>
      <c r="P10" s="16">
        <v>0.12</v>
      </c>
      <c r="Q10" s="18" t="s">
        <v>142</v>
      </c>
      <c r="R10" s="14">
        <v>7.3</v>
      </c>
      <c r="S10" s="15">
        <v>8.1</v>
      </c>
      <c r="T10" s="15">
        <v>1.9</v>
      </c>
      <c r="U10" s="15">
        <v>3.6</v>
      </c>
      <c r="V10" s="15">
        <v>4</v>
      </c>
      <c r="W10" s="16" t="s">
        <v>12</v>
      </c>
      <c r="X10" s="16">
        <v>0.38</v>
      </c>
      <c r="Y10" s="19" t="s">
        <v>25</v>
      </c>
      <c r="Z10" s="4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15">
      <c r="A11" s="13" t="s">
        <v>26</v>
      </c>
      <c r="B11" s="14">
        <v>6.8</v>
      </c>
      <c r="C11" s="15">
        <v>10</v>
      </c>
      <c r="D11" s="15">
        <v>2</v>
      </c>
      <c r="E11" s="15">
        <v>2.2000000000000002</v>
      </c>
      <c r="F11" s="15">
        <v>5</v>
      </c>
      <c r="G11" s="16" t="s">
        <v>27</v>
      </c>
      <c r="H11" s="16">
        <v>0.73</v>
      </c>
      <c r="I11" s="18" t="s">
        <v>28</v>
      </c>
      <c r="J11" s="14">
        <v>6.8</v>
      </c>
      <c r="K11" s="15">
        <v>13</v>
      </c>
      <c r="L11" s="15">
        <v>2.8</v>
      </c>
      <c r="M11" s="15">
        <v>2.4</v>
      </c>
      <c r="N11" s="15">
        <v>1</v>
      </c>
      <c r="O11" s="16">
        <v>0.21</v>
      </c>
      <c r="P11" s="16">
        <v>0.24</v>
      </c>
      <c r="Q11" s="18" t="s">
        <v>143</v>
      </c>
      <c r="R11" s="14">
        <v>6.8</v>
      </c>
      <c r="S11" s="15">
        <v>11</v>
      </c>
      <c r="T11" s="15">
        <v>2</v>
      </c>
      <c r="U11" s="15">
        <v>3.4</v>
      </c>
      <c r="V11" s="15">
        <v>18</v>
      </c>
      <c r="W11" s="16">
        <v>0.09</v>
      </c>
      <c r="X11" s="16">
        <v>0.42</v>
      </c>
      <c r="Y11" s="19" t="s">
        <v>29</v>
      </c>
      <c r="Z11" s="4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15">
      <c r="A12" s="13" t="s">
        <v>30</v>
      </c>
      <c r="B12" s="14">
        <v>7.1</v>
      </c>
      <c r="C12" s="15">
        <v>9.6999999999999993</v>
      </c>
      <c r="D12" s="15">
        <v>1.5</v>
      </c>
      <c r="E12" s="15">
        <v>3</v>
      </c>
      <c r="F12" s="15">
        <v>2</v>
      </c>
      <c r="G12" s="16">
        <v>0.02</v>
      </c>
      <c r="H12" s="16">
        <v>0.43</v>
      </c>
      <c r="I12" s="18" t="s">
        <v>31</v>
      </c>
      <c r="J12" s="14">
        <v>7.4</v>
      </c>
      <c r="K12" s="15">
        <v>9.6</v>
      </c>
      <c r="L12" s="15">
        <v>1.7</v>
      </c>
      <c r="M12" s="15">
        <v>2.4</v>
      </c>
      <c r="N12" s="15">
        <v>6</v>
      </c>
      <c r="O12" s="16">
        <v>0.03</v>
      </c>
      <c r="P12" s="16">
        <v>0.43</v>
      </c>
      <c r="Q12" s="18" t="s">
        <v>144</v>
      </c>
      <c r="R12" s="14">
        <v>7.6</v>
      </c>
      <c r="S12" s="15">
        <v>9.8000000000000007</v>
      </c>
      <c r="T12" s="15">
        <v>1.5</v>
      </c>
      <c r="U12" s="15">
        <v>2.5</v>
      </c>
      <c r="V12" s="15">
        <v>3</v>
      </c>
      <c r="W12" s="16">
        <v>0.02</v>
      </c>
      <c r="X12" s="16">
        <v>0.4</v>
      </c>
      <c r="Y12" s="19" t="s">
        <v>32</v>
      </c>
      <c r="Z12" s="4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15">
      <c r="A13" s="13" t="s">
        <v>33</v>
      </c>
      <c r="B13" s="14">
        <v>6.8</v>
      </c>
      <c r="C13" s="15">
        <v>7.8</v>
      </c>
      <c r="D13" s="15">
        <v>3</v>
      </c>
      <c r="E13" s="15">
        <v>5.5</v>
      </c>
      <c r="F13" s="15">
        <v>8</v>
      </c>
      <c r="G13" s="16">
        <v>0.02</v>
      </c>
      <c r="H13" s="16">
        <v>0.45</v>
      </c>
      <c r="I13" s="18" t="s">
        <v>34</v>
      </c>
      <c r="J13" s="14">
        <v>7.2</v>
      </c>
      <c r="K13" s="15">
        <v>8.1</v>
      </c>
      <c r="L13" s="15">
        <v>1.7</v>
      </c>
      <c r="M13" s="15">
        <v>2.9</v>
      </c>
      <c r="N13" s="15">
        <v>13</v>
      </c>
      <c r="O13" s="16" t="s">
        <v>27</v>
      </c>
      <c r="P13" s="16">
        <v>0.41</v>
      </c>
      <c r="Q13" s="18" t="s">
        <v>145</v>
      </c>
      <c r="R13" s="14">
        <v>7.3</v>
      </c>
      <c r="S13" s="15">
        <v>9.5</v>
      </c>
      <c r="T13" s="15">
        <v>1.9</v>
      </c>
      <c r="U13" s="15">
        <v>3.5</v>
      </c>
      <c r="V13" s="15">
        <v>6</v>
      </c>
      <c r="W13" s="16" t="s">
        <v>27</v>
      </c>
      <c r="X13" s="16">
        <v>0.86</v>
      </c>
      <c r="Y13" s="19" t="s">
        <v>29</v>
      </c>
      <c r="Z13" s="4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x14ac:dyDescent="0.15">
      <c r="A14" s="13" t="s">
        <v>35</v>
      </c>
      <c r="B14" s="14">
        <v>7.3</v>
      </c>
      <c r="C14" s="15">
        <v>8</v>
      </c>
      <c r="D14" s="15">
        <v>3.2</v>
      </c>
      <c r="E14" s="15">
        <v>6.9</v>
      </c>
      <c r="F14" s="15">
        <v>5</v>
      </c>
      <c r="G14" s="16" t="s">
        <v>27</v>
      </c>
      <c r="H14" s="16">
        <v>1.4</v>
      </c>
      <c r="I14" s="18" t="s">
        <v>36</v>
      </c>
      <c r="J14" s="14">
        <v>7.1</v>
      </c>
      <c r="K14" s="15">
        <v>8</v>
      </c>
      <c r="L14" s="15">
        <v>2</v>
      </c>
      <c r="M14" s="15">
        <v>4.0999999999999996</v>
      </c>
      <c r="N14" s="15">
        <v>8</v>
      </c>
      <c r="O14" s="16" t="s">
        <v>27</v>
      </c>
      <c r="P14" s="16">
        <v>0.76</v>
      </c>
      <c r="Q14" s="18" t="s">
        <v>146</v>
      </c>
      <c r="R14" s="14">
        <v>7.4</v>
      </c>
      <c r="S14" s="15">
        <v>8.5</v>
      </c>
      <c r="T14" s="15">
        <v>1.9</v>
      </c>
      <c r="U14" s="15">
        <v>4.0999999999999996</v>
      </c>
      <c r="V14" s="15">
        <v>6</v>
      </c>
      <c r="W14" s="16" t="s">
        <v>27</v>
      </c>
      <c r="X14" s="16">
        <v>0.74</v>
      </c>
      <c r="Y14" s="19" t="s">
        <v>37</v>
      </c>
      <c r="Z14" s="4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15">
      <c r="A15" s="13" t="s">
        <v>38</v>
      </c>
      <c r="B15" s="14">
        <v>7.1</v>
      </c>
      <c r="C15" s="15">
        <v>8.1</v>
      </c>
      <c r="D15" s="15">
        <v>2.1</v>
      </c>
      <c r="E15" s="15">
        <v>1.7</v>
      </c>
      <c r="F15" s="15">
        <v>5</v>
      </c>
      <c r="G15" s="16" t="s">
        <v>27</v>
      </c>
      <c r="H15" s="16">
        <v>0.25</v>
      </c>
      <c r="I15" s="18" t="s">
        <v>39</v>
      </c>
      <c r="J15" s="14">
        <v>7</v>
      </c>
      <c r="K15" s="15">
        <v>7.8</v>
      </c>
      <c r="L15" s="15">
        <v>2.1</v>
      </c>
      <c r="M15" s="15">
        <v>2.1</v>
      </c>
      <c r="N15" s="15">
        <v>8</v>
      </c>
      <c r="O15" s="16" t="s">
        <v>27</v>
      </c>
      <c r="P15" s="16">
        <v>0.6</v>
      </c>
      <c r="Q15" s="18" t="s">
        <v>140</v>
      </c>
      <c r="R15" s="14">
        <v>7.2</v>
      </c>
      <c r="S15" s="15">
        <v>5.8</v>
      </c>
      <c r="T15" s="15">
        <v>3.9</v>
      </c>
      <c r="U15" s="15">
        <v>7.3</v>
      </c>
      <c r="V15" s="15">
        <v>8</v>
      </c>
      <c r="W15" s="16" t="s">
        <v>27</v>
      </c>
      <c r="X15" s="16">
        <v>0.9</v>
      </c>
      <c r="Y15" s="19" t="s">
        <v>40</v>
      </c>
      <c r="Z15" s="4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x14ac:dyDescent="0.15">
      <c r="A16" s="13" t="s">
        <v>41</v>
      </c>
      <c r="B16" s="14">
        <v>7.3</v>
      </c>
      <c r="C16" s="15">
        <v>9.6</v>
      </c>
      <c r="D16" s="15">
        <v>2.7</v>
      </c>
      <c r="E16" s="15">
        <v>4.3</v>
      </c>
      <c r="F16" s="15">
        <v>1.5</v>
      </c>
      <c r="G16" s="16" t="s">
        <v>27</v>
      </c>
      <c r="H16" s="16">
        <v>0.83</v>
      </c>
      <c r="I16" s="18" t="s">
        <v>42</v>
      </c>
      <c r="J16" s="14">
        <v>6.9</v>
      </c>
      <c r="K16" s="15">
        <v>11.1</v>
      </c>
      <c r="L16" s="15">
        <v>3.3</v>
      </c>
      <c r="M16" s="15">
        <v>4.5</v>
      </c>
      <c r="N16" s="15">
        <v>5</v>
      </c>
      <c r="O16" s="16" t="s">
        <v>27</v>
      </c>
      <c r="P16" s="16">
        <v>0.5</v>
      </c>
      <c r="Q16" s="18" t="s">
        <v>140</v>
      </c>
      <c r="R16" s="14">
        <v>7.1</v>
      </c>
      <c r="S16" s="15">
        <v>10.6</v>
      </c>
      <c r="T16" s="15">
        <v>2.7</v>
      </c>
      <c r="U16" s="15">
        <v>5.3</v>
      </c>
      <c r="V16" s="15">
        <v>10</v>
      </c>
      <c r="W16" s="16" t="s">
        <v>27</v>
      </c>
      <c r="X16" s="16">
        <v>0.73</v>
      </c>
      <c r="Y16" s="19" t="s">
        <v>43</v>
      </c>
      <c r="Z16" s="4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15">
      <c r="A17" s="13" t="s">
        <v>44</v>
      </c>
      <c r="B17" s="14">
        <v>6.6</v>
      </c>
      <c r="C17" s="15">
        <v>11</v>
      </c>
      <c r="D17" s="15">
        <v>3</v>
      </c>
      <c r="E17" s="15">
        <v>3.9</v>
      </c>
      <c r="F17" s="15">
        <v>1</v>
      </c>
      <c r="G17" s="16" t="s">
        <v>27</v>
      </c>
      <c r="H17" s="16">
        <v>1.18</v>
      </c>
      <c r="I17" s="18" t="s">
        <v>45</v>
      </c>
      <c r="J17" s="14">
        <v>7.1</v>
      </c>
      <c r="K17" s="15">
        <v>11</v>
      </c>
      <c r="L17" s="15">
        <v>3.3</v>
      </c>
      <c r="M17" s="15">
        <v>4.4000000000000004</v>
      </c>
      <c r="N17" s="15">
        <v>2.5</v>
      </c>
      <c r="O17" s="16" t="s">
        <v>27</v>
      </c>
      <c r="P17" s="16">
        <v>0.99</v>
      </c>
      <c r="Q17" s="18" t="s">
        <v>147</v>
      </c>
      <c r="R17" s="14">
        <v>7.4</v>
      </c>
      <c r="S17" s="15">
        <v>12.5</v>
      </c>
      <c r="T17" s="15">
        <v>2.2999999999999998</v>
      </c>
      <c r="U17" s="15">
        <v>4.4000000000000004</v>
      </c>
      <c r="V17" s="15">
        <v>4</v>
      </c>
      <c r="W17" s="16" t="s">
        <v>27</v>
      </c>
      <c r="X17" s="16">
        <v>0.8</v>
      </c>
      <c r="Y17" s="19" t="s">
        <v>46</v>
      </c>
      <c r="Z17" s="4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15">
      <c r="A18" s="13" t="s">
        <v>47</v>
      </c>
      <c r="B18" s="14">
        <v>6.8</v>
      </c>
      <c r="C18" s="15">
        <v>10.5</v>
      </c>
      <c r="D18" s="15">
        <v>4.5</v>
      </c>
      <c r="E18" s="15">
        <v>8.4</v>
      </c>
      <c r="F18" s="15">
        <v>9.5</v>
      </c>
      <c r="G18" s="16" t="s">
        <v>27</v>
      </c>
      <c r="H18" s="16">
        <v>3.1</v>
      </c>
      <c r="I18" s="18" t="s">
        <v>48</v>
      </c>
      <c r="J18" s="14">
        <v>7</v>
      </c>
      <c r="K18" s="15">
        <v>10.199999999999999</v>
      </c>
      <c r="L18" s="15">
        <v>2.7</v>
      </c>
      <c r="M18" s="15">
        <v>3.8</v>
      </c>
      <c r="N18" s="15">
        <v>14</v>
      </c>
      <c r="O18" s="16" t="s">
        <v>27</v>
      </c>
      <c r="P18" s="16">
        <v>1.2</v>
      </c>
      <c r="Q18" s="18" t="s">
        <v>148</v>
      </c>
      <c r="R18" s="14">
        <v>7.1</v>
      </c>
      <c r="S18" s="15">
        <v>10.4</v>
      </c>
      <c r="T18" s="15">
        <v>2.9</v>
      </c>
      <c r="U18" s="15">
        <v>4.2</v>
      </c>
      <c r="V18" s="15">
        <v>10.5</v>
      </c>
      <c r="W18" s="16" t="s">
        <v>27</v>
      </c>
      <c r="X18" s="16">
        <v>1.4</v>
      </c>
      <c r="Y18" s="19" t="s">
        <v>49</v>
      </c>
      <c r="Z18" s="4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x14ac:dyDescent="0.15">
      <c r="A19" s="13" t="s">
        <v>50</v>
      </c>
      <c r="B19" s="14">
        <v>7.3</v>
      </c>
      <c r="C19" s="15">
        <v>10.3</v>
      </c>
      <c r="D19" s="15">
        <v>1.5</v>
      </c>
      <c r="E19" s="15">
        <v>2.9</v>
      </c>
      <c r="F19" s="15">
        <v>3.5</v>
      </c>
      <c r="G19" s="16" t="s">
        <v>27</v>
      </c>
      <c r="H19" s="16">
        <v>1.21</v>
      </c>
      <c r="I19" s="18" t="s">
        <v>51</v>
      </c>
      <c r="J19" s="14">
        <v>7.3</v>
      </c>
      <c r="K19" s="15">
        <v>11</v>
      </c>
      <c r="L19" s="15">
        <v>1.7</v>
      </c>
      <c r="M19" s="15">
        <v>1.9</v>
      </c>
      <c r="N19" s="15">
        <v>3</v>
      </c>
      <c r="O19" s="16" t="s">
        <v>27</v>
      </c>
      <c r="P19" s="16">
        <v>0.73</v>
      </c>
      <c r="Q19" s="18" t="s">
        <v>149</v>
      </c>
      <c r="R19" s="14">
        <v>7.3</v>
      </c>
      <c r="S19" s="15">
        <v>11.5</v>
      </c>
      <c r="T19" s="15">
        <v>3.1</v>
      </c>
      <c r="U19" s="15">
        <v>6.1</v>
      </c>
      <c r="V19" s="15">
        <v>2.5</v>
      </c>
      <c r="W19" s="16" t="s">
        <v>27</v>
      </c>
      <c r="X19" s="16">
        <v>1.05</v>
      </c>
      <c r="Y19" s="19" t="s">
        <v>52</v>
      </c>
      <c r="Z19" s="4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15">
      <c r="A20" s="13" t="s">
        <v>53</v>
      </c>
      <c r="B20" s="14">
        <v>7.6</v>
      </c>
      <c r="C20" s="15">
        <v>14</v>
      </c>
      <c r="D20" s="15">
        <v>1</v>
      </c>
      <c r="E20" s="15">
        <v>2.2999999999999998</v>
      </c>
      <c r="F20" s="15">
        <v>2</v>
      </c>
      <c r="G20" s="16" t="s">
        <v>27</v>
      </c>
      <c r="H20" s="16">
        <v>0.59</v>
      </c>
      <c r="I20" s="18" t="s">
        <v>18</v>
      </c>
      <c r="J20" s="14">
        <v>8.1</v>
      </c>
      <c r="K20" s="15">
        <v>14</v>
      </c>
      <c r="L20" s="15">
        <v>2</v>
      </c>
      <c r="M20" s="15">
        <v>1</v>
      </c>
      <c r="N20" s="15">
        <v>11</v>
      </c>
      <c r="O20" s="16">
        <v>0.09</v>
      </c>
      <c r="P20" s="16">
        <v>0.54</v>
      </c>
      <c r="Q20" s="18" t="s">
        <v>150</v>
      </c>
      <c r="R20" s="14">
        <v>7.7</v>
      </c>
      <c r="S20" s="15">
        <v>15</v>
      </c>
      <c r="T20" s="15">
        <v>2.4</v>
      </c>
      <c r="U20" s="15">
        <v>1.9</v>
      </c>
      <c r="V20" s="15">
        <v>11</v>
      </c>
      <c r="W20" s="16">
        <v>0.12</v>
      </c>
      <c r="X20" s="16">
        <v>0.75</v>
      </c>
      <c r="Y20" s="19" t="s">
        <v>55</v>
      </c>
      <c r="Z20" s="4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15">
      <c r="A21" s="13" t="s">
        <v>56</v>
      </c>
      <c r="B21" s="14">
        <v>7.1</v>
      </c>
      <c r="C21" s="15">
        <v>12</v>
      </c>
      <c r="D21" s="15">
        <v>0.6</v>
      </c>
      <c r="E21" s="15">
        <v>2.4</v>
      </c>
      <c r="F21" s="15">
        <v>6</v>
      </c>
      <c r="G21" s="16" t="s">
        <v>27</v>
      </c>
      <c r="H21" s="16">
        <v>1.5</v>
      </c>
      <c r="I21" s="18" t="s">
        <v>18</v>
      </c>
      <c r="J21" s="14">
        <v>7.3</v>
      </c>
      <c r="K21" s="15">
        <v>12</v>
      </c>
      <c r="L21" s="15">
        <v>1.2</v>
      </c>
      <c r="M21" s="15">
        <v>2.9</v>
      </c>
      <c r="N21" s="15">
        <v>10</v>
      </c>
      <c r="O21" s="16" t="s">
        <v>27</v>
      </c>
      <c r="P21" s="16">
        <v>1.2</v>
      </c>
      <c r="Q21" s="18" t="s">
        <v>150</v>
      </c>
      <c r="R21" s="14">
        <v>7.4</v>
      </c>
      <c r="S21" s="15">
        <v>11</v>
      </c>
      <c r="T21" s="15">
        <v>1</v>
      </c>
      <c r="U21" s="15">
        <v>2.5</v>
      </c>
      <c r="V21" s="15">
        <v>4</v>
      </c>
      <c r="W21" s="16" t="s">
        <v>27</v>
      </c>
      <c r="X21" s="16">
        <v>1.5</v>
      </c>
      <c r="Y21" s="19" t="s">
        <v>57</v>
      </c>
      <c r="Z21" s="4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x14ac:dyDescent="0.15">
      <c r="A22" s="13" t="s">
        <v>58</v>
      </c>
      <c r="B22" s="14">
        <v>7.6</v>
      </c>
      <c r="C22" s="15">
        <v>9</v>
      </c>
      <c r="D22" s="15">
        <v>2.9</v>
      </c>
      <c r="E22" s="15">
        <v>6.2</v>
      </c>
      <c r="F22" s="15">
        <v>9</v>
      </c>
      <c r="G22" s="16" t="s">
        <v>27</v>
      </c>
      <c r="H22" s="16">
        <v>1.5</v>
      </c>
      <c r="I22" s="18" t="s">
        <v>59</v>
      </c>
      <c r="J22" s="14">
        <v>7.3</v>
      </c>
      <c r="K22" s="15">
        <v>8.6999999999999993</v>
      </c>
      <c r="L22" s="15">
        <v>1.7</v>
      </c>
      <c r="M22" s="15">
        <v>3.3</v>
      </c>
      <c r="N22" s="15">
        <v>2</v>
      </c>
      <c r="O22" s="16" t="s">
        <v>27</v>
      </c>
      <c r="P22" s="16">
        <v>1</v>
      </c>
      <c r="Q22" s="18" t="s">
        <v>151</v>
      </c>
      <c r="R22" s="14">
        <v>6.9</v>
      </c>
      <c r="S22" s="15">
        <v>9</v>
      </c>
      <c r="T22" s="15">
        <v>1.7</v>
      </c>
      <c r="U22" s="15">
        <v>4.2</v>
      </c>
      <c r="V22" s="15">
        <v>4</v>
      </c>
      <c r="W22" s="16" t="s">
        <v>27</v>
      </c>
      <c r="X22" s="16">
        <v>1.6</v>
      </c>
      <c r="Y22" s="19" t="s">
        <v>60</v>
      </c>
      <c r="Z22" s="4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x14ac:dyDescent="0.15">
      <c r="A23" s="13" t="s">
        <v>61</v>
      </c>
      <c r="B23" s="14">
        <v>7.4</v>
      </c>
      <c r="C23" s="15">
        <v>12</v>
      </c>
      <c r="D23" s="15">
        <v>1.9</v>
      </c>
      <c r="E23" s="15">
        <v>2.8</v>
      </c>
      <c r="F23" s="15">
        <v>4</v>
      </c>
      <c r="G23" s="16">
        <v>0.02</v>
      </c>
      <c r="H23" s="16">
        <v>1.2</v>
      </c>
      <c r="I23" s="18" t="s">
        <v>62</v>
      </c>
      <c r="J23" s="14">
        <v>7.5</v>
      </c>
      <c r="K23" s="15">
        <v>11</v>
      </c>
      <c r="L23" s="15">
        <v>1.5</v>
      </c>
      <c r="M23" s="15">
        <v>2.1</v>
      </c>
      <c r="N23" s="15">
        <v>4</v>
      </c>
      <c r="O23" s="16">
        <v>0.18</v>
      </c>
      <c r="P23" s="16">
        <v>1</v>
      </c>
      <c r="Q23" s="18" t="s">
        <v>132</v>
      </c>
      <c r="R23" s="14">
        <v>7.6</v>
      </c>
      <c r="S23" s="15">
        <v>11</v>
      </c>
      <c r="T23" s="15">
        <v>2.2000000000000002</v>
      </c>
      <c r="U23" s="15">
        <v>2.7</v>
      </c>
      <c r="V23" s="15">
        <v>5</v>
      </c>
      <c r="W23" s="16">
        <v>0.22</v>
      </c>
      <c r="X23" s="16">
        <v>1.1000000000000001</v>
      </c>
      <c r="Y23" s="19" t="s">
        <v>63</v>
      </c>
      <c r="Z23" s="4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x14ac:dyDescent="0.15">
      <c r="A24" s="13" t="s">
        <v>64</v>
      </c>
      <c r="B24" s="14">
        <v>7.1</v>
      </c>
      <c r="C24" s="15">
        <v>9.6999999999999993</v>
      </c>
      <c r="D24" s="15">
        <v>2.2999999999999998</v>
      </c>
      <c r="E24" s="15">
        <v>3.2</v>
      </c>
      <c r="F24" s="15">
        <v>3</v>
      </c>
      <c r="G24" s="16">
        <v>0.02</v>
      </c>
      <c r="H24" s="16">
        <v>1.5</v>
      </c>
      <c r="I24" s="18" t="s">
        <v>65</v>
      </c>
      <c r="J24" s="14">
        <v>7.5</v>
      </c>
      <c r="K24" s="15">
        <v>11</v>
      </c>
      <c r="L24" s="15">
        <v>1.7</v>
      </c>
      <c r="M24" s="15">
        <v>3.4</v>
      </c>
      <c r="N24" s="15">
        <v>3</v>
      </c>
      <c r="O24" s="16">
        <v>0.19</v>
      </c>
      <c r="P24" s="16">
        <v>1.2</v>
      </c>
      <c r="Q24" s="18" t="s">
        <v>152</v>
      </c>
      <c r="R24" s="14">
        <v>7.2</v>
      </c>
      <c r="S24" s="15">
        <v>12</v>
      </c>
      <c r="T24" s="15">
        <v>5.0999999999999996</v>
      </c>
      <c r="U24" s="15">
        <v>5.7</v>
      </c>
      <c r="V24" s="15">
        <v>9</v>
      </c>
      <c r="W24" s="16">
        <v>0.28000000000000003</v>
      </c>
      <c r="X24" s="16">
        <v>2.2000000000000002</v>
      </c>
      <c r="Y24" s="19" t="s">
        <v>66</v>
      </c>
      <c r="Z24" s="4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x14ac:dyDescent="0.15">
      <c r="A25" s="13" t="s">
        <v>67</v>
      </c>
      <c r="B25" s="14">
        <v>7</v>
      </c>
      <c r="C25" s="15">
        <v>13</v>
      </c>
      <c r="D25" s="15">
        <v>0.7</v>
      </c>
      <c r="E25" s="15">
        <v>4.3</v>
      </c>
      <c r="F25" s="15">
        <v>13</v>
      </c>
      <c r="G25" s="16">
        <v>0.05</v>
      </c>
      <c r="H25" s="16">
        <v>1.6</v>
      </c>
      <c r="I25" s="18" t="s">
        <v>31</v>
      </c>
      <c r="J25" s="14">
        <v>7.4</v>
      </c>
      <c r="K25" s="15">
        <v>13</v>
      </c>
      <c r="L25" s="15">
        <v>0.8</v>
      </c>
      <c r="M25" s="15">
        <v>3.5</v>
      </c>
      <c r="N25" s="15">
        <v>4</v>
      </c>
      <c r="O25" s="16">
        <v>7.0000000000000007E-2</v>
      </c>
      <c r="P25" s="16">
        <v>1.8</v>
      </c>
      <c r="Q25" s="18" t="s">
        <v>153</v>
      </c>
      <c r="R25" s="14">
        <v>7.5</v>
      </c>
      <c r="S25" s="15">
        <v>13</v>
      </c>
      <c r="T25" s="15">
        <v>1.4</v>
      </c>
      <c r="U25" s="15">
        <v>4.4000000000000004</v>
      </c>
      <c r="V25" s="15">
        <v>5</v>
      </c>
      <c r="W25" s="16">
        <v>0.1</v>
      </c>
      <c r="X25" s="16">
        <v>2</v>
      </c>
      <c r="Y25" s="19" t="s">
        <v>25</v>
      </c>
      <c r="Z25" s="4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x14ac:dyDescent="0.15">
      <c r="A26" s="13" t="s">
        <v>68</v>
      </c>
      <c r="B26" s="14">
        <v>7.4</v>
      </c>
      <c r="C26" s="15">
        <v>14</v>
      </c>
      <c r="D26" s="15">
        <v>2.2999999999999998</v>
      </c>
      <c r="E26" s="15">
        <v>5.5</v>
      </c>
      <c r="F26" s="15">
        <v>8</v>
      </c>
      <c r="G26" s="16">
        <v>7.0000000000000007E-2</v>
      </c>
      <c r="H26" s="16">
        <v>1.7</v>
      </c>
      <c r="I26" s="18" t="s">
        <v>54</v>
      </c>
      <c r="J26" s="14">
        <v>7.1</v>
      </c>
      <c r="K26" s="15">
        <v>16</v>
      </c>
      <c r="L26" s="15">
        <v>2.5</v>
      </c>
      <c r="M26" s="15">
        <v>3.4</v>
      </c>
      <c r="N26" s="15">
        <v>2</v>
      </c>
      <c r="O26" s="16">
        <v>0.04</v>
      </c>
      <c r="P26" s="16">
        <v>1.4</v>
      </c>
      <c r="Q26" s="18" t="s">
        <v>102</v>
      </c>
      <c r="R26" s="14">
        <v>7.3</v>
      </c>
      <c r="S26" s="15">
        <v>15</v>
      </c>
      <c r="T26" s="15">
        <v>2.6</v>
      </c>
      <c r="U26" s="15">
        <v>5.6</v>
      </c>
      <c r="V26" s="15">
        <v>3</v>
      </c>
      <c r="W26" s="16">
        <v>0.21</v>
      </c>
      <c r="X26" s="16">
        <v>2</v>
      </c>
      <c r="Y26" s="19" t="s">
        <v>69</v>
      </c>
      <c r="Z26" s="4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15">
      <c r="A27" s="13" t="s">
        <v>70</v>
      </c>
      <c r="B27" s="14">
        <v>7.3</v>
      </c>
      <c r="C27" s="15">
        <v>11</v>
      </c>
      <c r="D27" s="15">
        <v>2.5</v>
      </c>
      <c r="E27" s="15">
        <v>4.8</v>
      </c>
      <c r="F27" s="15">
        <v>6</v>
      </c>
      <c r="G27" s="16">
        <v>0.02</v>
      </c>
      <c r="H27" s="16">
        <v>1.3</v>
      </c>
      <c r="I27" s="18" t="s">
        <v>71</v>
      </c>
      <c r="J27" s="14">
        <v>7.1</v>
      </c>
      <c r="K27" s="15">
        <v>12</v>
      </c>
      <c r="L27" s="15">
        <v>2</v>
      </c>
      <c r="M27" s="15">
        <v>3.3</v>
      </c>
      <c r="N27" s="15">
        <v>3</v>
      </c>
      <c r="O27" s="16">
        <v>0.02</v>
      </c>
      <c r="P27" s="16">
        <v>0.93</v>
      </c>
      <c r="Q27" s="18" t="s">
        <v>154</v>
      </c>
      <c r="R27" s="14">
        <v>7.2</v>
      </c>
      <c r="S27" s="15">
        <v>14</v>
      </c>
      <c r="T27" s="15">
        <v>4.0999999999999996</v>
      </c>
      <c r="U27" s="15">
        <v>7.8</v>
      </c>
      <c r="V27" s="15">
        <v>5</v>
      </c>
      <c r="W27" s="16">
        <v>0.03</v>
      </c>
      <c r="X27" s="16">
        <v>1.6</v>
      </c>
      <c r="Y27" s="19" t="s">
        <v>72</v>
      </c>
      <c r="Z27" s="4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15">
      <c r="A28" s="13" t="s">
        <v>73</v>
      </c>
      <c r="B28" s="14">
        <v>7.4</v>
      </c>
      <c r="C28" s="15">
        <v>11</v>
      </c>
      <c r="D28" s="15">
        <v>1.9</v>
      </c>
      <c r="E28" s="15">
        <v>4.5999999999999996</v>
      </c>
      <c r="F28" s="15">
        <v>6</v>
      </c>
      <c r="G28" s="16">
        <v>0.03</v>
      </c>
      <c r="H28" s="16">
        <v>1.1000000000000001</v>
      </c>
      <c r="I28" s="18" t="s">
        <v>74</v>
      </c>
      <c r="J28" s="14">
        <v>7.3</v>
      </c>
      <c r="K28" s="15">
        <v>10</v>
      </c>
      <c r="L28" s="15">
        <v>1.2</v>
      </c>
      <c r="M28" s="15">
        <v>3.8</v>
      </c>
      <c r="N28" s="15">
        <v>6</v>
      </c>
      <c r="O28" s="16">
        <v>0.02</v>
      </c>
      <c r="P28" s="16">
        <v>0.9</v>
      </c>
      <c r="Q28" s="18" t="s">
        <v>141</v>
      </c>
      <c r="R28" s="14">
        <v>7.4</v>
      </c>
      <c r="S28" s="15">
        <v>11</v>
      </c>
      <c r="T28" s="15">
        <v>1.1000000000000001</v>
      </c>
      <c r="U28" s="15">
        <v>3.5</v>
      </c>
      <c r="V28" s="15">
        <v>2</v>
      </c>
      <c r="W28" s="16">
        <v>0.02</v>
      </c>
      <c r="X28" s="16">
        <v>1.1000000000000001</v>
      </c>
      <c r="Y28" s="19" t="s">
        <v>75</v>
      </c>
      <c r="Z28" s="4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x14ac:dyDescent="0.15">
      <c r="A29" s="13" t="s">
        <v>76</v>
      </c>
      <c r="B29" s="14">
        <v>7.4</v>
      </c>
      <c r="C29" s="15">
        <v>11.3</v>
      </c>
      <c r="D29" s="15">
        <v>1.1000000000000001</v>
      </c>
      <c r="E29" s="15">
        <v>3.1</v>
      </c>
      <c r="F29" s="15">
        <v>2.5</v>
      </c>
      <c r="G29" s="16">
        <v>0.03</v>
      </c>
      <c r="H29" s="16">
        <v>0.77</v>
      </c>
      <c r="I29" s="18" t="s">
        <v>59</v>
      </c>
      <c r="J29" s="14">
        <v>7.4</v>
      </c>
      <c r="K29" s="15">
        <v>11.6</v>
      </c>
      <c r="L29" s="15">
        <v>1.5</v>
      </c>
      <c r="M29" s="15">
        <v>3.8</v>
      </c>
      <c r="N29" s="15">
        <v>7.5</v>
      </c>
      <c r="O29" s="16">
        <v>7.0000000000000007E-2</v>
      </c>
      <c r="P29" s="16">
        <v>0.82</v>
      </c>
      <c r="Q29" s="18" t="s">
        <v>140</v>
      </c>
      <c r="R29" s="14">
        <v>7.2</v>
      </c>
      <c r="S29" s="15">
        <v>9.9</v>
      </c>
      <c r="T29" s="15">
        <v>3.6</v>
      </c>
      <c r="U29" s="15">
        <v>7.4</v>
      </c>
      <c r="V29" s="15">
        <v>4</v>
      </c>
      <c r="W29" s="16">
        <v>0.44</v>
      </c>
      <c r="X29" s="16">
        <v>2.36</v>
      </c>
      <c r="Y29" s="19" t="s">
        <v>77</v>
      </c>
      <c r="Z29" s="4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x14ac:dyDescent="0.15">
      <c r="A30" s="13" t="s">
        <v>78</v>
      </c>
      <c r="B30" s="14">
        <v>7.5</v>
      </c>
      <c r="C30" s="15">
        <v>10</v>
      </c>
      <c r="D30" s="15">
        <v>1.6</v>
      </c>
      <c r="E30" s="15">
        <v>4.8</v>
      </c>
      <c r="F30" s="15">
        <v>4</v>
      </c>
      <c r="G30" s="16">
        <v>0.03</v>
      </c>
      <c r="H30" s="16">
        <v>1.1000000000000001</v>
      </c>
      <c r="I30" s="18" t="s">
        <v>79</v>
      </c>
      <c r="J30" s="14">
        <v>7.4</v>
      </c>
      <c r="K30" s="15">
        <v>10</v>
      </c>
      <c r="L30" s="15">
        <v>1.4</v>
      </c>
      <c r="M30" s="15">
        <v>3.6</v>
      </c>
      <c r="N30" s="15">
        <v>3</v>
      </c>
      <c r="O30" s="16">
        <v>0.17</v>
      </c>
      <c r="P30" s="16">
        <v>0.71</v>
      </c>
      <c r="Q30" s="18" t="s">
        <v>80</v>
      </c>
      <c r="R30" s="14">
        <v>7.3</v>
      </c>
      <c r="S30" s="15">
        <v>9.9</v>
      </c>
      <c r="T30" s="15">
        <v>1.5</v>
      </c>
      <c r="U30" s="15">
        <v>4.7</v>
      </c>
      <c r="V30" s="15">
        <v>4</v>
      </c>
      <c r="W30" s="16">
        <v>0.08</v>
      </c>
      <c r="X30" s="16">
        <v>1.2</v>
      </c>
      <c r="Y30" s="19" t="s">
        <v>81</v>
      </c>
      <c r="Z30" s="4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x14ac:dyDescent="0.15">
      <c r="A31" s="13" t="s">
        <v>82</v>
      </c>
      <c r="B31" s="14">
        <v>7.3</v>
      </c>
      <c r="C31" s="15">
        <v>10</v>
      </c>
      <c r="D31" s="15">
        <v>2.5</v>
      </c>
      <c r="E31" s="15">
        <v>5.5</v>
      </c>
      <c r="F31" s="15">
        <v>4</v>
      </c>
      <c r="G31" s="16">
        <v>0.04</v>
      </c>
      <c r="H31" s="16">
        <v>1.4</v>
      </c>
      <c r="I31" s="18" t="s">
        <v>83</v>
      </c>
      <c r="J31" s="14">
        <v>7.5</v>
      </c>
      <c r="K31" s="15">
        <v>10</v>
      </c>
      <c r="L31" s="15">
        <v>1.2</v>
      </c>
      <c r="M31" s="15">
        <v>3.8</v>
      </c>
      <c r="N31" s="15">
        <v>2</v>
      </c>
      <c r="O31" s="16">
        <v>0.05</v>
      </c>
      <c r="P31" s="16">
        <v>0.8</v>
      </c>
      <c r="Q31" s="18" t="s">
        <v>84</v>
      </c>
      <c r="R31" s="14">
        <v>7.3</v>
      </c>
      <c r="S31" s="15">
        <v>11</v>
      </c>
      <c r="T31" s="15">
        <v>1.8</v>
      </c>
      <c r="U31" s="15">
        <v>4.8</v>
      </c>
      <c r="V31" s="15">
        <v>5</v>
      </c>
      <c r="W31" s="16">
        <v>0.08</v>
      </c>
      <c r="X31" s="16">
        <v>1.4</v>
      </c>
      <c r="Y31" s="19" t="s">
        <v>85</v>
      </c>
      <c r="Z31" s="4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x14ac:dyDescent="0.15">
      <c r="A32" s="13" t="s">
        <v>86</v>
      </c>
      <c r="B32" s="14">
        <v>7.3</v>
      </c>
      <c r="C32" s="15">
        <v>10.5</v>
      </c>
      <c r="D32" s="15">
        <v>1.6</v>
      </c>
      <c r="E32" s="15">
        <v>4.5999999999999996</v>
      </c>
      <c r="F32" s="15">
        <v>4.5</v>
      </c>
      <c r="G32" s="16">
        <v>0.02</v>
      </c>
      <c r="H32" s="16">
        <v>1.21</v>
      </c>
      <c r="I32" s="18" t="s">
        <v>87</v>
      </c>
      <c r="J32" s="14">
        <v>7.4</v>
      </c>
      <c r="K32" s="15">
        <v>11.3</v>
      </c>
      <c r="L32" s="15">
        <v>1</v>
      </c>
      <c r="M32" s="15">
        <v>3.3</v>
      </c>
      <c r="N32" s="15">
        <v>3.5</v>
      </c>
      <c r="O32" s="16">
        <v>0.04</v>
      </c>
      <c r="P32" s="16">
        <v>0.89</v>
      </c>
      <c r="Q32" s="18" t="s">
        <v>88</v>
      </c>
      <c r="R32" s="14">
        <v>7.5</v>
      </c>
      <c r="S32" s="15">
        <v>11.2</v>
      </c>
      <c r="T32" s="15">
        <v>1.5</v>
      </c>
      <c r="U32" s="15">
        <v>4.4000000000000004</v>
      </c>
      <c r="V32" s="15">
        <v>7.8</v>
      </c>
      <c r="W32" s="16">
        <v>0.03</v>
      </c>
      <c r="X32" s="16">
        <v>1.06</v>
      </c>
      <c r="Y32" s="19" t="s">
        <v>84</v>
      </c>
      <c r="Z32" s="4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x14ac:dyDescent="0.15">
      <c r="A33" s="13" t="s">
        <v>89</v>
      </c>
      <c r="B33" s="14">
        <v>7.3</v>
      </c>
      <c r="C33" s="15">
        <v>10.7</v>
      </c>
      <c r="D33" s="15">
        <v>2.1</v>
      </c>
      <c r="E33" s="15">
        <v>4.8</v>
      </c>
      <c r="F33" s="15">
        <v>5.3</v>
      </c>
      <c r="G33" s="16">
        <v>0.03</v>
      </c>
      <c r="H33" s="16">
        <v>1.31</v>
      </c>
      <c r="I33" s="18" t="s">
        <v>90</v>
      </c>
      <c r="J33" s="14">
        <v>7.5</v>
      </c>
      <c r="K33" s="15">
        <v>8.9</v>
      </c>
      <c r="L33" s="15">
        <v>1.7</v>
      </c>
      <c r="M33" s="15">
        <v>3.9</v>
      </c>
      <c r="N33" s="15">
        <v>4.3</v>
      </c>
      <c r="O33" s="16">
        <v>0.05</v>
      </c>
      <c r="P33" s="16">
        <v>1.06</v>
      </c>
      <c r="Q33" s="18" t="s">
        <v>91</v>
      </c>
      <c r="R33" s="14">
        <v>7.5</v>
      </c>
      <c r="S33" s="15">
        <v>10.6</v>
      </c>
      <c r="T33" s="15">
        <v>1.7</v>
      </c>
      <c r="U33" s="15">
        <v>4</v>
      </c>
      <c r="V33" s="15">
        <v>4.5</v>
      </c>
      <c r="W33" s="16">
        <v>0.05</v>
      </c>
      <c r="X33" s="16">
        <v>1.05</v>
      </c>
      <c r="Y33" s="19" t="s">
        <v>92</v>
      </c>
      <c r="Z33" s="4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x14ac:dyDescent="0.15">
      <c r="A34" s="13" t="s">
        <v>93</v>
      </c>
      <c r="B34" s="14">
        <v>7.3</v>
      </c>
      <c r="C34" s="15">
        <v>10.3</v>
      </c>
      <c r="D34" s="15">
        <v>1.3</v>
      </c>
      <c r="E34" s="15">
        <v>4.3</v>
      </c>
      <c r="F34" s="15">
        <v>3.5</v>
      </c>
      <c r="G34" s="16">
        <v>0.04</v>
      </c>
      <c r="H34" s="16">
        <v>1.1399999999999999</v>
      </c>
      <c r="I34" s="17" t="s">
        <v>94</v>
      </c>
      <c r="J34" s="14">
        <v>7.5</v>
      </c>
      <c r="K34" s="15">
        <v>10.9</v>
      </c>
      <c r="L34" s="15">
        <v>1</v>
      </c>
      <c r="M34" s="15">
        <v>3.6</v>
      </c>
      <c r="N34" s="15">
        <v>6.8</v>
      </c>
      <c r="O34" s="16">
        <v>0.08</v>
      </c>
      <c r="P34" s="16">
        <v>0.95</v>
      </c>
      <c r="Q34" s="18" t="s">
        <v>95</v>
      </c>
      <c r="R34" s="14">
        <v>7.5</v>
      </c>
      <c r="S34" s="15">
        <v>10.199999999999999</v>
      </c>
      <c r="T34" s="15">
        <v>0.9</v>
      </c>
      <c r="U34" s="15">
        <v>3.7</v>
      </c>
      <c r="V34" s="15">
        <v>4</v>
      </c>
      <c r="W34" s="16">
        <v>0.09</v>
      </c>
      <c r="X34" s="16">
        <v>1.1000000000000001</v>
      </c>
      <c r="Y34" s="19" t="s">
        <v>96</v>
      </c>
      <c r="Z34" s="4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x14ac:dyDescent="0.15">
      <c r="A35" s="13" t="s">
        <v>97</v>
      </c>
      <c r="B35" s="14">
        <v>7.5</v>
      </c>
      <c r="C35" s="15">
        <v>9.9</v>
      </c>
      <c r="D35" s="15">
        <v>2.2000000000000002</v>
      </c>
      <c r="E35" s="15">
        <v>4.3</v>
      </c>
      <c r="F35" s="15">
        <v>3</v>
      </c>
      <c r="G35" s="16">
        <v>0.03</v>
      </c>
      <c r="H35" s="16">
        <v>1</v>
      </c>
      <c r="I35" s="17" t="s">
        <v>98</v>
      </c>
      <c r="J35" s="14">
        <v>7.4</v>
      </c>
      <c r="K35" s="15">
        <v>10</v>
      </c>
      <c r="L35" s="15">
        <v>1.1000000000000001</v>
      </c>
      <c r="M35" s="15">
        <v>3.1</v>
      </c>
      <c r="N35" s="15">
        <v>6</v>
      </c>
      <c r="O35" s="16">
        <v>0.03</v>
      </c>
      <c r="P35" s="16">
        <v>0.79</v>
      </c>
      <c r="Q35" s="18" t="s">
        <v>99</v>
      </c>
      <c r="R35" s="14">
        <v>7.4</v>
      </c>
      <c r="S35" s="15">
        <v>11</v>
      </c>
      <c r="T35" s="15">
        <v>1.5</v>
      </c>
      <c r="U35" s="15">
        <v>3.3</v>
      </c>
      <c r="V35" s="15">
        <v>5</v>
      </c>
      <c r="W35" s="16">
        <v>0.03</v>
      </c>
      <c r="X35" s="16">
        <v>0.99</v>
      </c>
      <c r="Y35" s="19" t="s">
        <v>100</v>
      </c>
      <c r="Z35" s="4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x14ac:dyDescent="0.15">
      <c r="A36" s="13" t="s">
        <v>101</v>
      </c>
      <c r="B36" s="14">
        <v>7.1</v>
      </c>
      <c r="C36" s="15">
        <v>11</v>
      </c>
      <c r="D36" s="15">
        <v>1.3</v>
      </c>
      <c r="E36" s="15">
        <v>3.9</v>
      </c>
      <c r="F36" s="15">
        <v>5</v>
      </c>
      <c r="G36" s="16">
        <v>0.06</v>
      </c>
      <c r="H36" s="16">
        <v>1.1000000000000001</v>
      </c>
      <c r="I36" s="17" t="s">
        <v>102</v>
      </c>
      <c r="J36" s="14">
        <v>7.5</v>
      </c>
      <c r="K36" s="15">
        <v>11</v>
      </c>
      <c r="L36" s="15">
        <v>1</v>
      </c>
      <c r="M36" s="15">
        <v>3.5</v>
      </c>
      <c r="N36" s="15">
        <v>4</v>
      </c>
      <c r="O36" s="16">
        <v>0.05</v>
      </c>
      <c r="P36" s="16">
        <v>1</v>
      </c>
      <c r="Q36" s="18" t="s">
        <v>103</v>
      </c>
      <c r="R36" s="14">
        <v>7.2</v>
      </c>
      <c r="S36" s="15">
        <v>10</v>
      </c>
      <c r="T36" s="15">
        <v>1.5</v>
      </c>
      <c r="U36" s="15">
        <v>4.3</v>
      </c>
      <c r="V36" s="15">
        <v>8</v>
      </c>
      <c r="W36" s="16">
        <v>0.06</v>
      </c>
      <c r="X36" s="16">
        <v>1.4</v>
      </c>
      <c r="Y36" s="19" t="s">
        <v>104</v>
      </c>
      <c r="Z36" s="4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x14ac:dyDescent="0.15">
      <c r="A37" s="13" t="s">
        <v>105</v>
      </c>
      <c r="B37" s="14">
        <v>7.2</v>
      </c>
      <c r="C37" s="15">
        <v>9.5</v>
      </c>
      <c r="D37" s="15">
        <v>0.8</v>
      </c>
      <c r="E37" s="15">
        <v>3</v>
      </c>
      <c r="F37" s="15">
        <v>4</v>
      </c>
      <c r="G37" s="16">
        <v>0.04</v>
      </c>
      <c r="H37" s="16">
        <v>0.86</v>
      </c>
      <c r="I37" s="17" t="s">
        <v>107</v>
      </c>
      <c r="J37" s="14">
        <v>7.6</v>
      </c>
      <c r="K37" s="15">
        <v>11</v>
      </c>
      <c r="L37" s="15">
        <v>0.9</v>
      </c>
      <c r="M37" s="15">
        <v>3.3</v>
      </c>
      <c r="N37" s="15">
        <v>3</v>
      </c>
      <c r="O37" s="16">
        <v>0.03</v>
      </c>
      <c r="P37" s="16">
        <v>0.86</v>
      </c>
      <c r="Q37" s="18" t="s">
        <v>108</v>
      </c>
      <c r="R37" s="14">
        <v>7.4</v>
      </c>
      <c r="S37" s="15">
        <v>10</v>
      </c>
      <c r="T37" s="15">
        <v>0.9</v>
      </c>
      <c r="U37" s="15">
        <v>3.6</v>
      </c>
      <c r="V37" s="15">
        <v>3</v>
      </c>
      <c r="W37" s="16">
        <v>0.03</v>
      </c>
      <c r="X37" s="16">
        <v>0.92</v>
      </c>
      <c r="Y37" s="19" t="s">
        <v>109</v>
      </c>
      <c r="Z37" s="4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x14ac:dyDescent="0.15">
      <c r="A38" s="13" t="s">
        <v>111</v>
      </c>
      <c r="B38" s="14">
        <v>7.4</v>
      </c>
      <c r="C38" s="15">
        <v>10</v>
      </c>
      <c r="D38" s="15">
        <v>1</v>
      </c>
      <c r="E38" s="15">
        <v>3.3</v>
      </c>
      <c r="F38" s="15">
        <v>4</v>
      </c>
      <c r="G38" s="16">
        <v>7.0000000000000007E-2</v>
      </c>
      <c r="H38" s="16">
        <v>0.87</v>
      </c>
      <c r="I38" s="17" t="s">
        <v>117</v>
      </c>
      <c r="J38" s="14">
        <v>8.1</v>
      </c>
      <c r="K38" s="15">
        <v>12</v>
      </c>
      <c r="L38" s="15">
        <v>0.8</v>
      </c>
      <c r="M38" s="15">
        <v>3.8</v>
      </c>
      <c r="N38" s="15">
        <v>4</v>
      </c>
      <c r="O38" s="16">
        <v>0.03</v>
      </c>
      <c r="P38" s="16">
        <v>0.95</v>
      </c>
      <c r="Q38" s="18" t="s">
        <v>118</v>
      </c>
      <c r="R38" s="14">
        <v>7.5</v>
      </c>
      <c r="S38" s="15">
        <v>11</v>
      </c>
      <c r="T38" s="15">
        <v>1.3</v>
      </c>
      <c r="U38" s="15">
        <v>4.2</v>
      </c>
      <c r="V38" s="15">
        <v>6</v>
      </c>
      <c r="W38" s="16">
        <v>0.03</v>
      </c>
      <c r="X38" s="16">
        <v>1</v>
      </c>
      <c r="Y38" s="19" t="s">
        <v>119</v>
      </c>
      <c r="Z38" s="4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x14ac:dyDescent="0.15">
      <c r="A39" s="13" t="s">
        <v>112</v>
      </c>
      <c r="B39" s="14">
        <v>7.2</v>
      </c>
      <c r="C39" s="15">
        <v>11</v>
      </c>
      <c r="D39" s="15">
        <v>1.5</v>
      </c>
      <c r="E39" s="15">
        <v>4.7</v>
      </c>
      <c r="F39" s="15">
        <v>5</v>
      </c>
      <c r="G39" s="16">
        <v>0.03</v>
      </c>
      <c r="H39" s="16">
        <v>1.4</v>
      </c>
      <c r="I39" s="17" t="s">
        <v>120</v>
      </c>
      <c r="J39" s="14">
        <v>7.6</v>
      </c>
      <c r="K39" s="15">
        <v>12</v>
      </c>
      <c r="L39" s="15">
        <v>1.1000000000000001</v>
      </c>
      <c r="M39" s="15">
        <v>3.9</v>
      </c>
      <c r="N39" s="15">
        <v>5</v>
      </c>
      <c r="O39" s="16">
        <v>0.04</v>
      </c>
      <c r="P39" s="16">
        <v>1.1000000000000001</v>
      </c>
      <c r="Q39" s="18" t="s">
        <v>121</v>
      </c>
      <c r="R39" s="14">
        <v>7.6</v>
      </c>
      <c r="S39" s="15">
        <v>11</v>
      </c>
      <c r="T39" s="15">
        <v>0.8</v>
      </c>
      <c r="U39" s="15">
        <v>3.8</v>
      </c>
      <c r="V39" s="15">
        <v>3</v>
      </c>
      <c r="W39" s="16">
        <v>0.03</v>
      </c>
      <c r="X39" s="16">
        <v>1.1000000000000001</v>
      </c>
      <c r="Y39" s="19" t="s">
        <v>122</v>
      </c>
      <c r="Z39" s="4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x14ac:dyDescent="0.15">
      <c r="A40" s="13" t="s">
        <v>113</v>
      </c>
      <c r="B40" s="14">
        <v>7.1</v>
      </c>
      <c r="C40" s="15">
        <v>10</v>
      </c>
      <c r="D40" s="15">
        <v>0.5</v>
      </c>
      <c r="E40" s="15">
        <v>3.4</v>
      </c>
      <c r="F40" s="15">
        <v>7</v>
      </c>
      <c r="G40" s="16">
        <v>0.05</v>
      </c>
      <c r="H40" s="16">
        <v>0.93</v>
      </c>
      <c r="I40" s="17" t="s">
        <v>119</v>
      </c>
      <c r="J40" s="14">
        <v>7.8</v>
      </c>
      <c r="K40" s="15">
        <v>12</v>
      </c>
      <c r="L40" s="15">
        <v>0.6</v>
      </c>
      <c r="M40" s="15">
        <v>3.7</v>
      </c>
      <c r="N40" s="15">
        <v>3</v>
      </c>
      <c r="O40" s="16">
        <v>0.04</v>
      </c>
      <c r="P40" s="16">
        <v>0.99</v>
      </c>
      <c r="Q40" s="18" t="s">
        <v>123</v>
      </c>
      <c r="R40" s="14">
        <v>7.8</v>
      </c>
      <c r="S40" s="15">
        <v>12</v>
      </c>
      <c r="T40" s="15">
        <v>0.8</v>
      </c>
      <c r="U40" s="15">
        <v>3.6</v>
      </c>
      <c r="V40" s="15">
        <v>3</v>
      </c>
      <c r="W40" s="16">
        <v>0.04</v>
      </c>
      <c r="X40" s="16">
        <v>0.98</v>
      </c>
      <c r="Y40" s="19" t="s">
        <v>124</v>
      </c>
      <c r="Z40" s="4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x14ac:dyDescent="0.15">
      <c r="A41" s="13" t="s">
        <v>114</v>
      </c>
      <c r="B41" s="14">
        <v>7.2</v>
      </c>
      <c r="C41" s="15">
        <v>11</v>
      </c>
      <c r="D41" s="15">
        <v>0.8</v>
      </c>
      <c r="E41" s="15">
        <v>4.5</v>
      </c>
      <c r="F41" s="15">
        <v>4</v>
      </c>
      <c r="G41" s="16">
        <v>0.03</v>
      </c>
      <c r="H41" s="16">
        <v>0.84</v>
      </c>
      <c r="I41" s="17" t="s">
        <v>125</v>
      </c>
      <c r="J41" s="14">
        <v>7.6</v>
      </c>
      <c r="K41" s="15">
        <v>11</v>
      </c>
      <c r="L41" s="15">
        <v>1</v>
      </c>
      <c r="M41" s="15">
        <v>4.2</v>
      </c>
      <c r="N41" s="15">
        <v>4</v>
      </c>
      <c r="O41" s="16">
        <v>0.03</v>
      </c>
      <c r="P41" s="16">
        <v>0.84</v>
      </c>
      <c r="Q41" s="18" t="s">
        <v>125</v>
      </c>
      <c r="R41" s="14">
        <v>7.8</v>
      </c>
      <c r="S41" s="15">
        <v>11</v>
      </c>
      <c r="T41" s="15">
        <v>1</v>
      </c>
      <c r="U41" s="15">
        <v>4.0999999999999996</v>
      </c>
      <c r="V41" s="15">
        <v>4</v>
      </c>
      <c r="W41" s="16">
        <v>0.02</v>
      </c>
      <c r="X41" s="16">
        <v>0.76</v>
      </c>
      <c r="Y41" s="19" t="s">
        <v>126</v>
      </c>
      <c r="Z41" s="4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x14ac:dyDescent="0.15">
      <c r="A42" s="13" t="s">
        <v>115</v>
      </c>
      <c r="B42" s="14">
        <v>7.1</v>
      </c>
      <c r="C42" s="15">
        <v>10</v>
      </c>
      <c r="D42" s="15">
        <v>0.5</v>
      </c>
      <c r="E42" s="15">
        <v>4.3</v>
      </c>
      <c r="F42" s="15">
        <v>3</v>
      </c>
      <c r="G42" s="16">
        <v>0.02</v>
      </c>
      <c r="H42" s="16">
        <v>0.95</v>
      </c>
      <c r="I42" s="17" t="s">
        <v>127</v>
      </c>
      <c r="J42" s="14">
        <v>7.5</v>
      </c>
      <c r="K42" s="15">
        <v>10</v>
      </c>
      <c r="L42" s="15">
        <v>0.5</v>
      </c>
      <c r="M42" s="15">
        <v>3.8</v>
      </c>
      <c r="N42" s="15">
        <v>4</v>
      </c>
      <c r="O42" s="16">
        <v>0.03</v>
      </c>
      <c r="P42" s="16">
        <v>0.93</v>
      </c>
      <c r="Q42" s="18" t="s">
        <v>128</v>
      </c>
      <c r="R42" s="14">
        <v>7.7</v>
      </c>
      <c r="S42" s="15">
        <v>10</v>
      </c>
      <c r="T42" s="15">
        <v>0.8</v>
      </c>
      <c r="U42" s="15">
        <v>3.7</v>
      </c>
      <c r="V42" s="15">
        <v>6</v>
      </c>
      <c r="W42" s="16">
        <v>0.02</v>
      </c>
      <c r="X42" s="16">
        <v>0.78</v>
      </c>
      <c r="Y42" s="19" t="s">
        <v>129</v>
      </c>
      <c r="Z42" s="4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x14ac:dyDescent="0.15">
      <c r="A43" s="13" t="s">
        <v>134</v>
      </c>
      <c r="B43" s="14">
        <v>6.7</v>
      </c>
      <c r="C43" s="15">
        <v>10</v>
      </c>
      <c r="D43" s="15">
        <v>0.7</v>
      </c>
      <c r="E43" s="15">
        <v>4</v>
      </c>
      <c r="F43" s="15">
        <v>3</v>
      </c>
      <c r="G43" s="16">
        <v>0.02</v>
      </c>
      <c r="H43" s="16">
        <v>0.91</v>
      </c>
      <c r="I43" s="17" t="s">
        <v>130</v>
      </c>
      <c r="J43" s="14">
        <v>7.3</v>
      </c>
      <c r="K43" s="15">
        <v>11</v>
      </c>
      <c r="L43" s="15">
        <v>1</v>
      </c>
      <c r="M43" s="15">
        <v>4.2</v>
      </c>
      <c r="N43" s="15">
        <v>4</v>
      </c>
      <c r="O43" s="16">
        <v>0.03</v>
      </c>
      <c r="P43" s="16">
        <v>0.76</v>
      </c>
      <c r="Q43" s="18" t="s">
        <v>131</v>
      </c>
      <c r="R43" s="14">
        <v>7.3</v>
      </c>
      <c r="S43" s="15">
        <v>11</v>
      </c>
      <c r="T43" s="15">
        <v>1.1000000000000001</v>
      </c>
      <c r="U43" s="15">
        <v>4.9000000000000004</v>
      </c>
      <c r="V43" s="15">
        <v>7</v>
      </c>
      <c r="W43" s="16">
        <v>0.03</v>
      </c>
      <c r="X43" s="16">
        <v>0.86</v>
      </c>
      <c r="Y43" s="19" t="s">
        <v>132</v>
      </c>
      <c r="Z43" s="4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x14ac:dyDescent="0.15">
      <c r="A44" s="13" t="s">
        <v>135</v>
      </c>
      <c r="B44" s="14">
        <v>7.3</v>
      </c>
      <c r="C44" s="15">
        <v>10.4</v>
      </c>
      <c r="D44" s="15">
        <v>0.8</v>
      </c>
      <c r="E44" s="15">
        <v>3</v>
      </c>
      <c r="F44" s="15">
        <v>1.5</v>
      </c>
      <c r="G44" s="16">
        <v>0.03</v>
      </c>
      <c r="H44" s="16">
        <v>0.74</v>
      </c>
      <c r="I44" s="17" t="s">
        <v>136</v>
      </c>
      <c r="J44" s="14">
        <v>7.8</v>
      </c>
      <c r="K44" s="15">
        <v>11.4</v>
      </c>
      <c r="L44" s="15">
        <v>0.7</v>
      </c>
      <c r="M44" s="15">
        <v>2.6</v>
      </c>
      <c r="N44" s="15">
        <v>2</v>
      </c>
      <c r="O44" s="16">
        <v>0.04</v>
      </c>
      <c r="P44" s="16">
        <v>0.77</v>
      </c>
      <c r="Q44" s="18" t="s">
        <v>137</v>
      </c>
      <c r="R44" s="14">
        <v>7.8</v>
      </c>
      <c r="S44" s="15">
        <v>11</v>
      </c>
      <c r="T44" s="15">
        <v>0.6</v>
      </c>
      <c r="U44" s="15">
        <v>3.6</v>
      </c>
      <c r="V44" s="15">
        <v>3.5</v>
      </c>
      <c r="W44" s="16">
        <v>0.05</v>
      </c>
      <c r="X44" s="16">
        <v>0.74</v>
      </c>
      <c r="Y44" s="19" t="s">
        <v>155</v>
      </c>
      <c r="Z44" s="4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x14ac:dyDescent="0.15">
      <c r="A45" s="13" t="s">
        <v>156</v>
      </c>
      <c r="B45" s="36">
        <v>7</v>
      </c>
      <c r="C45" s="37">
        <v>10</v>
      </c>
      <c r="D45" s="37">
        <v>0.5</v>
      </c>
      <c r="E45" s="37">
        <v>2.9</v>
      </c>
      <c r="F45" s="38">
        <v>2.2000000000000002</v>
      </c>
      <c r="G45" s="39">
        <v>0.02</v>
      </c>
      <c r="H45" s="39">
        <v>0.76</v>
      </c>
      <c r="I45" s="17" t="s">
        <v>143</v>
      </c>
      <c r="J45" s="36">
        <v>7.9</v>
      </c>
      <c r="K45" s="37">
        <v>10.6</v>
      </c>
      <c r="L45" s="37">
        <v>0.6</v>
      </c>
      <c r="M45" s="37">
        <v>2.9</v>
      </c>
      <c r="N45" s="38">
        <v>11.8</v>
      </c>
      <c r="O45" s="39">
        <v>0.02</v>
      </c>
      <c r="P45" s="39">
        <v>0.73</v>
      </c>
      <c r="Q45" s="18" t="s">
        <v>159</v>
      </c>
      <c r="R45" s="36">
        <v>8.1</v>
      </c>
      <c r="S45" s="38">
        <v>10</v>
      </c>
      <c r="T45" s="37">
        <v>0.7</v>
      </c>
      <c r="U45" s="37">
        <v>3.2</v>
      </c>
      <c r="V45" s="37">
        <v>4.2</v>
      </c>
      <c r="W45" s="39">
        <v>0.02</v>
      </c>
      <c r="X45" s="39">
        <v>0.63</v>
      </c>
      <c r="Y45" s="19" t="s">
        <v>79</v>
      </c>
      <c r="Z45" s="4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15">
      <c r="A46" s="13" t="s">
        <v>157</v>
      </c>
      <c r="B46" s="36">
        <v>7.1</v>
      </c>
      <c r="C46" s="37">
        <v>9.6999999999999993</v>
      </c>
      <c r="D46" s="37">
        <v>0.8</v>
      </c>
      <c r="E46" s="37">
        <v>4</v>
      </c>
      <c r="F46" s="38">
        <v>2.2000000000000002</v>
      </c>
      <c r="G46" s="39">
        <v>0.02</v>
      </c>
      <c r="H46" s="39">
        <v>0.92</v>
      </c>
      <c r="I46" s="40">
        <v>5237</v>
      </c>
      <c r="J46" s="36">
        <v>7.8</v>
      </c>
      <c r="K46" s="37">
        <v>10.4</v>
      </c>
      <c r="L46" s="37">
        <v>0.7</v>
      </c>
      <c r="M46" s="37">
        <v>3.6</v>
      </c>
      <c r="N46" s="38">
        <v>3.5</v>
      </c>
      <c r="O46" s="39">
        <v>0.02</v>
      </c>
      <c r="P46" s="39">
        <v>0.72</v>
      </c>
      <c r="Q46" s="41">
        <v>31275</v>
      </c>
      <c r="R46" s="36">
        <v>7.7</v>
      </c>
      <c r="S46" s="38">
        <v>10.3</v>
      </c>
      <c r="T46" s="37">
        <v>0.8</v>
      </c>
      <c r="U46" s="37">
        <v>3.9</v>
      </c>
      <c r="V46" s="37">
        <v>7.5</v>
      </c>
      <c r="W46" s="39">
        <v>0.02</v>
      </c>
      <c r="X46" s="39">
        <v>0.75</v>
      </c>
      <c r="Y46" s="42">
        <v>11150</v>
      </c>
      <c r="Z46" s="4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x14ac:dyDescent="0.15">
      <c r="A47" s="13" t="s">
        <v>158</v>
      </c>
      <c r="B47" s="36">
        <v>7.4</v>
      </c>
      <c r="C47" s="37">
        <v>10.199999999999999</v>
      </c>
      <c r="D47" s="37">
        <v>1.1000000000000001</v>
      </c>
      <c r="E47" s="37">
        <v>3.7</v>
      </c>
      <c r="F47" s="38">
        <v>2.2000000000000002</v>
      </c>
      <c r="G47" s="39">
        <v>0.02</v>
      </c>
      <c r="H47" s="39">
        <v>0.7</v>
      </c>
      <c r="I47" s="40">
        <v>2270</v>
      </c>
      <c r="J47" s="36">
        <v>8.3000000000000007</v>
      </c>
      <c r="K47" s="37">
        <v>11.1</v>
      </c>
      <c r="L47" s="37">
        <v>0.9</v>
      </c>
      <c r="M47" s="37">
        <v>3.6</v>
      </c>
      <c r="N47" s="38">
        <v>2</v>
      </c>
      <c r="O47" s="39">
        <v>0.02</v>
      </c>
      <c r="P47" s="39">
        <v>0.82</v>
      </c>
      <c r="Q47" s="41">
        <v>7975</v>
      </c>
      <c r="R47" s="36">
        <v>7.8</v>
      </c>
      <c r="S47" s="38">
        <v>11</v>
      </c>
      <c r="T47" s="37">
        <v>0.9</v>
      </c>
      <c r="U47" s="37">
        <v>3.7</v>
      </c>
      <c r="V47" s="37">
        <v>2.2999999999999998</v>
      </c>
      <c r="W47" s="39">
        <v>0.02</v>
      </c>
      <c r="X47" s="39">
        <v>0.85</v>
      </c>
      <c r="Y47" s="42">
        <v>9175</v>
      </c>
      <c r="Z47" s="4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x14ac:dyDescent="0.15">
      <c r="A48" s="45" t="s">
        <v>160</v>
      </c>
      <c r="B48" s="46">
        <v>7.3</v>
      </c>
      <c r="C48" s="46">
        <v>11.5</v>
      </c>
      <c r="D48" s="46">
        <v>1.2</v>
      </c>
      <c r="E48" s="46">
        <v>3.8</v>
      </c>
      <c r="F48" s="46">
        <v>3</v>
      </c>
      <c r="G48" s="47">
        <v>0.02</v>
      </c>
      <c r="H48" s="47">
        <v>0.85</v>
      </c>
      <c r="I48" s="48">
        <v>4807</v>
      </c>
      <c r="J48" s="46">
        <v>7.6</v>
      </c>
      <c r="K48" s="46">
        <v>11.4</v>
      </c>
      <c r="L48" s="46">
        <v>0.9</v>
      </c>
      <c r="M48" s="46">
        <v>3.6</v>
      </c>
      <c r="N48" s="46">
        <v>2.5</v>
      </c>
      <c r="O48" s="47">
        <v>0.04</v>
      </c>
      <c r="P48" s="47">
        <v>0.9</v>
      </c>
      <c r="Q48" s="48">
        <v>10925</v>
      </c>
      <c r="R48" s="46">
        <v>8.1999999999999993</v>
      </c>
      <c r="S48" s="46">
        <v>11.2</v>
      </c>
      <c r="T48" s="46">
        <v>1.1000000000000001</v>
      </c>
      <c r="U48" s="46">
        <v>3.7</v>
      </c>
      <c r="V48" s="46">
        <v>2.7</v>
      </c>
      <c r="W48" s="47">
        <v>0.05</v>
      </c>
      <c r="X48" s="47">
        <v>0.8</v>
      </c>
      <c r="Y48" s="49">
        <v>8825</v>
      </c>
      <c r="Z48" s="4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x14ac:dyDescent="0.15">
      <c r="A49" s="13" t="s">
        <v>161</v>
      </c>
      <c r="B49" s="36">
        <v>7.3</v>
      </c>
      <c r="C49" s="37">
        <v>11.1</v>
      </c>
      <c r="D49" s="37">
        <v>1.7</v>
      </c>
      <c r="E49" s="37">
        <v>5.3</v>
      </c>
      <c r="F49" s="38">
        <v>4</v>
      </c>
      <c r="G49" s="39">
        <v>0.04</v>
      </c>
      <c r="H49" s="39">
        <v>1.23</v>
      </c>
      <c r="I49" s="40">
        <v>7113</v>
      </c>
      <c r="J49" s="36">
        <v>8.1</v>
      </c>
      <c r="K49" s="37">
        <v>11.2</v>
      </c>
      <c r="L49" s="37">
        <v>1</v>
      </c>
      <c r="M49" s="37">
        <v>3.9</v>
      </c>
      <c r="N49" s="38">
        <v>1.8</v>
      </c>
      <c r="O49" s="39">
        <v>7.0000000000000007E-2</v>
      </c>
      <c r="P49" s="39">
        <v>0.95</v>
      </c>
      <c r="Q49" s="41">
        <v>9063</v>
      </c>
      <c r="R49" s="36">
        <v>8.1999999999999993</v>
      </c>
      <c r="S49" s="38">
        <v>11.2</v>
      </c>
      <c r="T49" s="37">
        <v>1.3</v>
      </c>
      <c r="U49" s="37">
        <v>4.3</v>
      </c>
      <c r="V49" s="37">
        <v>2</v>
      </c>
      <c r="W49" s="39">
        <v>7.0000000000000007E-2</v>
      </c>
      <c r="X49" s="39">
        <v>0.83</v>
      </c>
      <c r="Y49" s="42">
        <v>5570</v>
      </c>
      <c r="Z49" s="4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15">
      <c r="A50" s="13" t="s">
        <v>162</v>
      </c>
      <c r="B50" s="36">
        <v>7.3</v>
      </c>
      <c r="C50" s="37">
        <v>11</v>
      </c>
      <c r="D50" s="37">
        <v>1.4</v>
      </c>
      <c r="E50" s="37">
        <v>6.1</v>
      </c>
      <c r="F50" s="38">
        <v>5</v>
      </c>
      <c r="G50" s="39">
        <v>0.02</v>
      </c>
      <c r="H50" s="39">
        <v>0.02</v>
      </c>
      <c r="I50" s="40">
        <v>17000</v>
      </c>
      <c r="J50" s="36">
        <v>8.1999999999999993</v>
      </c>
      <c r="K50" s="37">
        <v>11</v>
      </c>
      <c r="L50" s="37">
        <v>1.4</v>
      </c>
      <c r="M50" s="37">
        <v>4.5</v>
      </c>
      <c r="N50" s="38">
        <v>2</v>
      </c>
      <c r="O50" s="39">
        <v>0.03</v>
      </c>
      <c r="P50" s="39">
        <v>1</v>
      </c>
      <c r="Q50" s="41">
        <v>11000</v>
      </c>
      <c r="R50" s="36">
        <v>8.1999999999999993</v>
      </c>
      <c r="S50" s="38">
        <v>11</v>
      </c>
      <c r="T50" s="37">
        <v>1.9</v>
      </c>
      <c r="U50" s="37">
        <v>5.0999999999999996</v>
      </c>
      <c r="V50" s="37">
        <v>3</v>
      </c>
      <c r="W50" s="39">
        <v>0.03</v>
      </c>
      <c r="X50" s="39">
        <v>1</v>
      </c>
      <c r="Y50" s="42">
        <v>20000</v>
      </c>
      <c r="Z50" s="4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x14ac:dyDescent="0.15">
      <c r="A51" s="13" t="s">
        <v>163</v>
      </c>
      <c r="B51" s="36">
        <f>+(7.1+7.4+7.3+7.1)/4</f>
        <v>7.2249999999999996</v>
      </c>
      <c r="C51" s="37">
        <f>+(12+8.2+11+13)/4</f>
        <v>11.05</v>
      </c>
      <c r="D51" s="37">
        <f>+(0.5+1.2+1.7+1.6)/4</f>
        <v>1.25</v>
      </c>
      <c r="E51" s="37">
        <f>+(3+7.9+5.2+4.3)/4</f>
        <v>5.1000000000000005</v>
      </c>
      <c r="F51" s="38">
        <f>+(2+6+3+2)/4</f>
        <v>3.25</v>
      </c>
      <c r="G51" s="39">
        <f>+(0.02+0.02+0.03+0.02)/4</f>
        <v>2.2500000000000003E-2</v>
      </c>
      <c r="H51" s="39">
        <f>+(1+1+1.3+1.4)/4</f>
        <v>1.1749999999999998</v>
      </c>
      <c r="I51" s="40">
        <f>+(1700+14000+13000+1100)/4</f>
        <v>7450</v>
      </c>
      <c r="J51" s="36">
        <f>+(7.5+7.7+7.6+7.8)/4</f>
        <v>7.6499999999999995</v>
      </c>
      <c r="K51" s="37">
        <f>+(12+8.5+13+14)/4</f>
        <v>11.875</v>
      </c>
      <c r="L51" s="37">
        <f>+(1.1+1.3+1+1.6)/4</f>
        <v>1.25</v>
      </c>
      <c r="M51" s="37">
        <f>+(4.1+5.3+3.3+3.7)/4</f>
        <v>4.0999999999999996</v>
      </c>
      <c r="N51" s="38">
        <f>+(14+3+1.5)/4</f>
        <v>4.625</v>
      </c>
      <c r="O51" s="39">
        <f>+(0.03+0.02+0.03)/4</f>
        <v>0.02</v>
      </c>
      <c r="P51" s="39">
        <f>+(1.7+0.6+1+1.5)/4</f>
        <v>1.2</v>
      </c>
      <c r="Q51" s="41">
        <f>+(11000+28000+11000+13000)/4</f>
        <v>15750</v>
      </c>
      <c r="R51" s="36">
        <f>+(7.9+7.5+7.5+8.1)/4</f>
        <v>7.75</v>
      </c>
      <c r="S51" s="38">
        <f>+(11+8.2+12+13)/4</f>
        <v>11.05</v>
      </c>
      <c r="T51" s="37">
        <f>+(1.3+1.3+1.2+1.8)/4</f>
        <v>1.4</v>
      </c>
      <c r="U51" s="37">
        <f>+(4.1+5.9+3.5+4.1)/4</f>
        <v>4.4000000000000004</v>
      </c>
      <c r="V51" s="37">
        <f>+(11+7+2+4)/4</f>
        <v>6</v>
      </c>
      <c r="W51" s="39">
        <f>+(0.02+0.03+0.02+0.03)/4</f>
        <v>2.5000000000000001E-2</v>
      </c>
      <c r="X51" s="39">
        <f>+(1.4+0.8+1+1.1)/4</f>
        <v>1.0750000000000002</v>
      </c>
      <c r="Y51" s="42">
        <f>+(1300+140000+4900+450)/4</f>
        <v>36662.5</v>
      </c>
      <c r="Z51" s="4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x14ac:dyDescent="0.15">
      <c r="A52" s="13" t="s">
        <v>167</v>
      </c>
      <c r="B52" s="36">
        <v>7.3</v>
      </c>
      <c r="C52" s="37">
        <v>11</v>
      </c>
      <c r="D52" s="37">
        <v>1.4</v>
      </c>
      <c r="E52" s="37">
        <v>5.0999999999999996</v>
      </c>
      <c r="F52" s="38">
        <v>7.2</v>
      </c>
      <c r="G52" s="39">
        <v>0.02</v>
      </c>
      <c r="H52" s="39">
        <v>1.37</v>
      </c>
      <c r="I52" s="40">
        <v>250532</v>
      </c>
      <c r="J52" s="36">
        <v>8</v>
      </c>
      <c r="K52" s="37">
        <v>11.2</v>
      </c>
      <c r="L52" s="37">
        <v>1.3</v>
      </c>
      <c r="M52" s="37">
        <v>3.4</v>
      </c>
      <c r="N52" s="38">
        <v>1.9</v>
      </c>
      <c r="O52" s="39">
        <v>0.02</v>
      </c>
      <c r="P52" s="39">
        <v>0.9</v>
      </c>
      <c r="Q52" s="41">
        <v>20945</v>
      </c>
      <c r="R52" s="36">
        <v>7.9</v>
      </c>
      <c r="S52" s="38">
        <v>11.5</v>
      </c>
      <c r="T52" s="37">
        <v>1.2</v>
      </c>
      <c r="U52" s="37">
        <v>4.0999999999999996</v>
      </c>
      <c r="V52" s="37">
        <v>6.5</v>
      </c>
      <c r="W52" s="39">
        <v>0.02</v>
      </c>
      <c r="X52" s="39">
        <v>1.07</v>
      </c>
      <c r="Y52" s="42">
        <v>41420</v>
      </c>
      <c r="Z52" s="4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x14ac:dyDescent="0.15">
      <c r="A53" s="13" t="s">
        <v>164</v>
      </c>
      <c r="B53" s="36">
        <v>7.2</v>
      </c>
      <c r="C53" s="37">
        <v>11.6</v>
      </c>
      <c r="D53" s="37">
        <v>1.2</v>
      </c>
      <c r="E53" s="37">
        <v>4.0999999999999996</v>
      </c>
      <c r="F53" s="38">
        <v>3</v>
      </c>
      <c r="G53" s="39">
        <v>0.02</v>
      </c>
      <c r="H53" s="39">
        <v>0.77</v>
      </c>
      <c r="I53" s="40">
        <v>42.5</v>
      </c>
      <c r="J53" s="36">
        <v>7.8</v>
      </c>
      <c r="K53" s="37">
        <v>11.9</v>
      </c>
      <c r="L53" s="37">
        <v>1.1000000000000001</v>
      </c>
      <c r="M53" s="37">
        <v>4</v>
      </c>
      <c r="N53" s="38">
        <v>4.5</v>
      </c>
      <c r="O53" s="39">
        <v>0.02</v>
      </c>
      <c r="P53" s="39">
        <v>1.17</v>
      </c>
      <c r="Q53" s="41">
        <v>175</v>
      </c>
      <c r="R53" s="36">
        <v>8.3000000000000007</v>
      </c>
      <c r="S53" s="38">
        <v>11.9</v>
      </c>
      <c r="T53" s="37">
        <v>1.4</v>
      </c>
      <c r="U53" s="37">
        <v>4.5</v>
      </c>
      <c r="V53" s="37">
        <v>8</v>
      </c>
      <c r="W53" s="39">
        <v>0.03</v>
      </c>
      <c r="X53" s="39">
        <v>1.05</v>
      </c>
      <c r="Y53" s="42">
        <v>77</v>
      </c>
      <c r="Z53" s="4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x14ac:dyDescent="0.15">
      <c r="A54" s="13" t="s">
        <v>165</v>
      </c>
      <c r="B54" s="36">
        <v>7.2</v>
      </c>
      <c r="C54" s="37">
        <v>11.7</v>
      </c>
      <c r="D54" s="37">
        <v>0.8</v>
      </c>
      <c r="E54" s="37">
        <v>4.3</v>
      </c>
      <c r="F54" s="38">
        <v>2</v>
      </c>
      <c r="G54" s="39">
        <v>0.02</v>
      </c>
      <c r="H54" s="39">
        <v>1.17</v>
      </c>
      <c r="I54" s="40">
        <v>34</v>
      </c>
      <c r="J54" s="36">
        <v>7.8</v>
      </c>
      <c r="K54" s="37">
        <v>12.7</v>
      </c>
      <c r="L54" s="37">
        <v>1</v>
      </c>
      <c r="M54" s="37">
        <v>4.5999999999999996</v>
      </c>
      <c r="N54" s="38">
        <v>2.5</v>
      </c>
      <c r="O54" s="39">
        <v>0.02</v>
      </c>
      <c r="P54" s="39">
        <v>1.25</v>
      </c>
      <c r="Q54" s="41">
        <v>157</v>
      </c>
      <c r="R54" s="36">
        <v>8.1999999999999993</v>
      </c>
      <c r="S54" s="38">
        <v>11.6</v>
      </c>
      <c r="T54" s="37">
        <v>1</v>
      </c>
      <c r="U54" s="37">
        <v>5</v>
      </c>
      <c r="V54" s="37">
        <v>5.7</v>
      </c>
      <c r="W54" s="39">
        <v>0.03</v>
      </c>
      <c r="X54" s="39">
        <v>1.1499999999999999</v>
      </c>
      <c r="Y54" s="42">
        <v>93</v>
      </c>
      <c r="Z54" s="4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x14ac:dyDescent="0.15">
      <c r="A55" s="28" t="s">
        <v>166</v>
      </c>
      <c r="B55" s="29">
        <v>7.1</v>
      </c>
      <c r="C55" s="30">
        <v>11</v>
      </c>
      <c r="D55" s="30">
        <v>0.8</v>
      </c>
      <c r="E55" s="30">
        <v>4.5999999999999996</v>
      </c>
      <c r="F55" s="31">
        <v>2.7</v>
      </c>
      <c r="G55" s="32">
        <v>0.02</v>
      </c>
      <c r="H55" s="32">
        <v>0.9</v>
      </c>
      <c r="I55" s="33">
        <v>14</v>
      </c>
      <c r="J55" s="29">
        <v>7.6</v>
      </c>
      <c r="K55" s="30">
        <v>10.9</v>
      </c>
      <c r="L55" s="30">
        <v>1.1000000000000001</v>
      </c>
      <c r="M55" s="30">
        <v>4.7</v>
      </c>
      <c r="N55" s="31">
        <v>2.7</v>
      </c>
      <c r="O55" s="32">
        <v>0.03</v>
      </c>
      <c r="P55" s="32">
        <v>1.1000000000000001</v>
      </c>
      <c r="Q55" s="34">
        <v>171</v>
      </c>
      <c r="R55" s="29">
        <v>7.8</v>
      </c>
      <c r="S55" s="31">
        <v>11</v>
      </c>
      <c r="T55" s="30">
        <v>1</v>
      </c>
      <c r="U55" s="30">
        <v>4.8</v>
      </c>
      <c r="V55" s="30">
        <v>5</v>
      </c>
      <c r="W55" s="32">
        <v>0.03</v>
      </c>
      <c r="X55" s="32">
        <v>0.9</v>
      </c>
      <c r="Y55" s="35">
        <v>95</v>
      </c>
      <c r="Z55" s="4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x14ac:dyDescent="0.15">
      <c r="A56" s="44" t="s">
        <v>110</v>
      </c>
      <c r="B56" s="2"/>
      <c r="C56" s="2"/>
      <c r="D56" s="2"/>
      <c r="E56" s="2"/>
      <c r="F56" s="26"/>
      <c r="G56" s="2"/>
      <c r="H56" s="43"/>
      <c r="I56" s="2"/>
      <c r="J56" s="26"/>
      <c r="K56" s="2"/>
      <c r="L56" s="2"/>
      <c r="M56" s="2"/>
      <c r="N56" s="4"/>
      <c r="O56" s="2"/>
      <c r="P56" s="2"/>
      <c r="Q56" s="2" t="s">
        <v>168</v>
      </c>
      <c r="R56" s="2"/>
      <c r="S56" s="4"/>
      <c r="T56" s="4"/>
      <c r="U56" s="4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x14ac:dyDescent="0.15">
      <c r="A58" s="2"/>
      <c r="B58" s="2"/>
      <c r="C58" s="2"/>
      <c r="D58" s="2"/>
      <c r="E58" s="2"/>
      <c r="F58" s="2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</sheetData>
  <phoneticPr fontId="4"/>
  <pageMargins left="0.59055118110236227" right="0.39370078740157483" top="0.59055118110236227" bottom="0.39370078740157483" header="0.51181102362204722" footer="0.51181102362204722"/>
  <pageSetup paperSize="9" scale="7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林 勇気</cp:lastModifiedBy>
  <cp:lastPrinted>2025-04-11T02:19:39Z</cp:lastPrinted>
  <dcterms:created xsi:type="dcterms:W3CDTF">2004-06-03T08:58:31Z</dcterms:created>
  <dcterms:modified xsi:type="dcterms:W3CDTF">2025-04-11T02:19:39Z</dcterms:modified>
</cp:coreProperties>
</file>